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'Sheet1'!$A$1:$I$37</definedName>
  </definedNames>
  <calcPr fullCalcOnLoad="1"/>
</workbook>
</file>

<file path=xl/sharedStrings.xml><?xml version="1.0" encoding="utf-8"?>
<sst xmlns="http://schemas.openxmlformats.org/spreadsheetml/2006/main" count="55" uniqueCount="35">
  <si>
    <t>Weight (pounds)</t>
  </si>
  <si>
    <t>Density (lbs/gal)</t>
  </si>
  <si>
    <t>Formula Component</t>
  </si>
  <si>
    <t>Absolute Gallons of Ethanol</t>
  </si>
  <si>
    <t>Volume (Gallons)</t>
  </si>
  <si>
    <t>Actual Yield</t>
  </si>
  <si>
    <t>Sum # 1</t>
  </si>
  <si>
    <t>actual yield (gallons)</t>
  </si>
  <si>
    <t>Theoretical Yield</t>
  </si>
  <si>
    <t>theoretical yield (gallons)</t>
  </si>
  <si>
    <t>Sum # 1 + Sum #2</t>
  </si>
  <si>
    <t>Col 2</t>
  </si>
  <si>
    <t>Col 3</t>
  </si>
  <si>
    <t>Col 4</t>
  </si>
  <si>
    <t>Col 5</t>
  </si>
  <si>
    <t>Col 6</t>
  </si>
  <si>
    <r>
      <t xml:space="preserve">Col 4 </t>
    </r>
    <r>
      <rPr>
        <b/>
        <sz val="8"/>
        <rFont val="Arial"/>
        <family val="0"/>
      </rPr>
      <t>×</t>
    </r>
    <r>
      <rPr>
        <b/>
        <sz val="8"/>
        <rFont val="Arial"/>
        <family val="2"/>
      </rPr>
      <t xml:space="preserve"> Col 5</t>
    </r>
  </si>
  <si>
    <r>
      <t xml:space="preserve">Sum of Absolute Gallons of Ethanol for Eligible Alcohol   </t>
    </r>
    <r>
      <rPr>
        <b/>
        <sz val="12"/>
        <rFont val="Arial"/>
        <family val="2"/>
      </rPr>
      <t>(Sum #1)</t>
    </r>
  </si>
  <si>
    <r>
      <t xml:space="preserve">Sum of Absolute Gallons of Ethanol for other sources of alcohol </t>
    </r>
    <r>
      <rPr>
        <b/>
        <sz val="12"/>
        <rFont val="Arial"/>
        <family val="2"/>
      </rPr>
      <t>(Sum # 2)</t>
    </r>
  </si>
  <si>
    <t>Col 2 ÷ Col 3</t>
  </si>
  <si>
    <t>Item 9</t>
  </si>
  <si>
    <t>Item 10</t>
  </si>
  <si>
    <t>Eligible Alcohol Sources</t>
  </si>
  <si>
    <t>Source 1</t>
  </si>
  <si>
    <t>Source 2</t>
  </si>
  <si>
    <t>Source 4</t>
  </si>
  <si>
    <t>Source 5</t>
  </si>
  <si>
    <t>Source 3</t>
  </si>
  <si>
    <t>Other Alcohol Sources</t>
  </si>
  <si>
    <t>Alcohol Content</t>
  </si>
  <si>
    <t>3)  Calculation of item 9 (eligible alcohol)</t>
  </si>
  <si>
    <t>4)  Calculation of item 10 (total alcohol)</t>
  </si>
  <si>
    <r>
      <t xml:space="preserve">1)  For sources of </t>
    </r>
    <r>
      <rPr>
        <b/>
        <sz val="14"/>
        <rFont val="Arial"/>
        <family val="2"/>
      </rPr>
      <t>ELIGIBLE</t>
    </r>
    <r>
      <rPr>
        <sz val="14"/>
        <rFont val="Arial"/>
        <family val="2"/>
      </rPr>
      <t xml:space="preserve"> alcohol in your formula:</t>
    </r>
  </si>
  <si>
    <r>
      <t>2)  For sources of other</t>
    </r>
    <r>
      <rPr>
        <b/>
        <sz val="14"/>
        <rFont val="Arial"/>
        <family val="2"/>
      </rPr>
      <t xml:space="preserve"> (INELIGIBLE)</t>
    </r>
    <r>
      <rPr>
        <sz val="14"/>
        <rFont val="Arial"/>
        <family val="2"/>
      </rPr>
      <t xml:space="preserve"> alcohol:</t>
    </r>
  </si>
  <si>
    <t>as decimal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</si>
</sst>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00"/>
    <numFmt numFmtId="167" formatCode="0.0000000"/>
    <numFmt numFmtId="168" formatCode="0.000000"/>
    <numFmt numFmtId="169" formatCode="0.00000"/>
    <numFmt numFmtId="170" formatCode="0.000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165" fontId="3" fillId="0" borderId="0" xfId="0" applyNumberFormat="1" applyFont="1" applyAlignment="1" applyProtection="1">
      <alignment vertical="center"/>
      <protection locked="0"/>
    </xf>
    <xf numFmtId="165" fontId="4" fillId="0" borderId="1" xfId="0" applyNumberFormat="1" applyFont="1" applyBorder="1" applyAlignment="1" applyProtection="1">
      <alignment horizontal="center" vertical="center" wrapText="1"/>
      <protection/>
    </xf>
    <xf numFmtId="165" fontId="0" fillId="0" borderId="2" xfId="0" applyNumberFormat="1" applyFont="1" applyBorder="1" applyAlignment="1" applyProtection="1">
      <alignment horizontal="center" vertical="center" wrapText="1"/>
      <protection locked="0"/>
    </xf>
    <xf numFmtId="165" fontId="2" fillId="0" borderId="0" xfId="0" applyNumberFormat="1" applyFont="1" applyFill="1" applyBorder="1" applyAlignment="1" applyProtection="1">
      <alignment vertical="center" wrapText="1"/>
      <protection locked="0"/>
    </xf>
    <xf numFmtId="165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165" fontId="3" fillId="0" borderId="0" xfId="0" applyNumberFormat="1" applyFont="1" applyAlignment="1" applyProtection="1">
      <alignment/>
      <protection locked="0"/>
    </xf>
    <xf numFmtId="165" fontId="0" fillId="0" borderId="3" xfId="0" applyNumberFormat="1" applyFont="1" applyBorder="1" applyAlignment="1" applyProtection="1">
      <alignment/>
      <protection locked="0"/>
    </xf>
    <xf numFmtId="165" fontId="0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3" xfId="0" applyNumberFormat="1" applyFont="1" applyFill="1" applyBorder="1" applyAlignment="1" applyProtection="1">
      <alignment horizontal="center"/>
      <protection locked="0"/>
    </xf>
    <xf numFmtId="165" fontId="0" fillId="0" borderId="2" xfId="0" applyNumberFormat="1" applyFont="1" applyBorder="1" applyAlignment="1" applyProtection="1">
      <alignment horizontal="center" wrapText="1"/>
      <protection locked="0"/>
    </xf>
    <xf numFmtId="165" fontId="3" fillId="0" borderId="0" xfId="0" applyNumberFormat="1" applyFont="1" applyAlignment="1" applyProtection="1">
      <alignment horizontal="center" wrapText="1"/>
      <protection locked="0"/>
    </xf>
    <xf numFmtId="165" fontId="3" fillId="0" borderId="0" xfId="0" applyNumberFormat="1" applyFont="1" applyAlignment="1" applyProtection="1">
      <alignment horizontal="center"/>
      <protection locked="0"/>
    </xf>
    <xf numFmtId="165" fontId="0" fillId="0" borderId="0" xfId="0" applyNumberFormat="1" applyFont="1" applyAlignment="1" applyProtection="1">
      <alignment/>
      <protection locked="0"/>
    </xf>
    <xf numFmtId="165" fontId="0" fillId="0" borderId="0" xfId="0" applyNumberFormat="1" applyFont="1" applyAlignment="1" applyProtection="1">
      <alignment horizontal="center" wrapText="1"/>
      <protection locked="0"/>
    </xf>
    <xf numFmtId="165" fontId="0" fillId="0" borderId="0" xfId="0" applyNumberFormat="1" applyFont="1" applyAlignment="1" applyProtection="1">
      <alignment horizontal="center"/>
      <protection locked="0"/>
    </xf>
    <xf numFmtId="165" fontId="0" fillId="0" borderId="4" xfId="0" applyNumberFormat="1" applyFont="1" applyBorder="1" applyAlignment="1" applyProtection="1">
      <alignment/>
      <protection locked="0"/>
    </xf>
    <xf numFmtId="165" fontId="0" fillId="0" borderId="0" xfId="0" applyNumberFormat="1" applyFont="1" applyBorder="1" applyAlignment="1" applyProtection="1">
      <alignment horizontal="center" vertical="center" wrapText="1"/>
      <protection locked="0"/>
    </xf>
    <xf numFmtId="165" fontId="2" fillId="0" borderId="2" xfId="0" applyNumberFormat="1" applyFont="1" applyBorder="1" applyAlignment="1" applyProtection="1">
      <alignment horizontal="center" vertical="center"/>
      <protection locked="0"/>
    </xf>
    <xf numFmtId="165" fontId="2" fillId="0" borderId="0" xfId="0" applyNumberFormat="1" applyFont="1" applyBorder="1" applyAlignment="1" applyProtection="1">
      <alignment horizontal="center" vertical="center"/>
      <protection locked="0"/>
    </xf>
    <xf numFmtId="165" fontId="0" fillId="0" borderId="0" xfId="0" applyNumberFormat="1" applyFont="1" applyBorder="1" applyAlignment="1" applyProtection="1">
      <alignment horizontal="center" vertical="center"/>
      <protection locked="0"/>
    </xf>
    <xf numFmtId="165" fontId="2" fillId="0" borderId="2" xfId="0" applyNumberFormat="1" applyFont="1" applyBorder="1" applyAlignment="1" applyProtection="1">
      <alignment horizontal="left" vertical="center"/>
      <protection locked="0"/>
    </xf>
    <xf numFmtId="165" fontId="3" fillId="0" borderId="2" xfId="0" applyNumberFormat="1" applyFont="1" applyBorder="1" applyAlignment="1" applyProtection="1">
      <alignment/>
      <protection locked="0"/>
    </xf>
    <xf numFmtId="165" fontId="7" fillId="0" borderId="5" xfId="0" applyNumberFormat="1" applyFont="1" applyBorder="1" applyAlignment="1" applyProtection="1">
      <alignment horizontal="center" vertical="center" wrapText="1"/>
      <protection/>
    </xf>
    <xf numFmtId="165" fontId="7" fillId="0" borderId="1" xfId="0" applyNumberFormat="1" applyFont="1" applyBorder="1" applyAlignment="1" applyProtection="1">
      <alignment horizontal="center" vertical="center" wrapText="1"/>
      <protection/>
    </xf>
    <xf numFmtId="165" fontId="7" fillId="0" borderId="5" xfId="0" applyNumberFormat="1" applyFont="1" applyBorder="1" applyAlignment="1" applyProtection="1">
      <alignment horizontal="center" vertical="center"/>
      <protection/>
    </xf>
    <xf numFmtId="165" fontId="7" fillId="0" borderId="5" xfId="0" applyNumberFormat="1" applyFont="1" applyFill="1" applyBorder="1" applyAlignment="1" applyProtection="1">
      <alignment horizontal="center" vertical="center"/>
      <protection/>
    </xf>
    <xf numFmtId="165" fontId="7" fillId="2" borderId="6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wrapText="1"/>
      <protection locked="0"/>
    </xf>
    <xf numFmtId="164" fontId="0" fillId="0" borderId="0" xfId="0" applyNumberFormat="1" applyFont="1" applyBorder="1" applyAlignment="1" applyProtection="1">
      <alignment horizontal="center" wrapText="1"/>
      <protection locked="0"/>
    </xf>
    <xf numFmtId="164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0" xfId="0" applyNumberFormat="1" applyFont="1" applyAlignment="1" applyProtection="1">
      <alignment horizontal="center" wrapText="1"/>
      <protection locked="0"/>
    </xf>
    <xf numFmtId="164" fontId="0" fillId="0" borderId="0" xfId="0" applyNumberFormat="1" applyFont="1" applyAlignment="1" applyProtection="1">
      <alignment horizontal="center" wrapText="1"/>
      <protection locked="0"/>
    </xf>
    <xf numFmtId="165" fontId="2" fillId="0" borderId="5" xfId="0" applyNumberFormat="1" applyFont="1" applyBorder="1" applyAlignment="1" applyProtection="1">
      <alignment vertical="center"/>
      <protection/>
    </xf>
    <xf numFmtId="165" fontId="4" fillId="0" borderId="7" xfId="0" applyNumberFormat="1" applyFont="1" applyBorder="1" applyAlignment="1" applyProtection="1">
      <alignment vertical="center"/>
      <protection/>
    </xf>
    <xf numFmtId="165" fontId="0" fillId="2" borderId="6" xfId="0" applyNumberFormat="1" applyFont="1" applyFill="1" applyBorder="1" applyAlignment="1" applyProtection="1">
      <alignment vertical="center" wrapText="1"/>
      <protection/>
    </xf>
    <xf numFmtId="165" fontId="2" fillId="0" borderId="8" xfId="0" applyNumberFormat="1" applyFont="1" applyBorder="1" applyAlignment="1" applyProtection="1">
      <alignment horizontal="center" vertical="center" wrapText="1"/>
      <protection/>
    </xf>
    <xf numFmtId="164" fontId="2" fillId="0" borderId="8" xfId="0" applyNumberFormat="1" applyFont="1" applyBorder="1" applyAlignment="1" applyProtection="1">
      <alignment horizontal="center" vertical="center" wrapText="1"/>
      <protection/>
    </xf>
    <xf numFmtId="165" fontId="2" fillId="0" borderId="8" xfId="0" applyNumberFormat="1" applyFont="1" applyBorder="1" applyAlignment="1" applyProtection="1">
      <alignment horizontal="center" vertical="center"/>
      <protection/>
    </xf>
    <xf numFmtId="165" fontId="2" fillId="0" borderId="5" xfId="0" applyNumberFormat="1" applyFont="1" applyBorder="1" applyAlignment="1" applyProtection="1">
      <alignment horizontal="center" vertical="center" wrapText="1"/>
      <protection/>
    </xf>
    <xf numFmtId="164" fontId="2" fillId="0" borderId="5" xfId="0" applyNumberFormat="1" applyFont="1" applyBorder="1" applyAlignment="1" applyProtection="1">
      <alignment horizontal="center" vertical="center" wrapText="1"/>
      <protection/>
    </xf>
    <xf numFmtId="164" fontId="4" fillId="0" borderId="1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65" fontId="0" fillId="0" borderId="3" xfId="0" applyNumberFormat="1" applyFont="1" applyBorder="1" applyAlignment="1" applyProtection="1">
      <alignment vertical="center"/>
      <protection/>
    </xf>
    <xf numFmtId="165" fontId="6" fillId="0" borderId="0" xfId="0" applyNumberFormat="1" applyFont="1" applyBorder="1" applyAlignment="1" applyProtection="1">
      <alignment/>
      <protection/>
    </xf>
    <xf numFmtId="165" fontId="0" fillId="0" borderId="5" xfId="0" applyNumberFormat="1" applyFont="1" applyBorder="1" applyAlignment="1" applyProtection="1">
      <alignment vertical="center"/>
      <protection/>
    </xf>
    <xf numFmtId="165" fontId="2" fillId="0" borderId="5" xfId="0" applyNumberFormat="1" applyFont="1" applyFill="1" applyBorder="1" applyAlignment="1" applyProtection="1">
      <alignment horizontal="center" vertical="center"/>
      <protection/>
    </xf>
    <xf numFmtId="164" fontId="0" fillId="0" borderId="2" xfId="0" applyNumberFormat="1" applyFont="1" applyBorder="1" applyAlignment="1" applyProtection="1">
      <alignment horizontal="center" wrapText="1"/>
      <protection locked="0"/>
    </xf>
    <xf numFmtId="164" fontId="0" fillId="0" borderId="2" xfId="0" applyNumberFormat="1" applyFont="1" applyBorder="1" applyAlignment="1" applyProtection="1">
      <alignment horizontal="center" vertical="center" wrapText="1"/>
      <protection locked="0"/>
    </xf>
    <xf numFmtId="165" fontId="7" fillId="0" borderId="8" xfId="0" applyNumberFormat="1" applyFont="1" applyBorder="1" applyAlignment="1" applyProtection="1">
      <alignment horizontal="center" vertical="center"/>
      <protection/>
    </xf>
    <xf numFmtId="165" fontId="7" fillId="0" borderId="9" xfId="0" applyNumberFormat="1" applyFont="1" applyBorder="1" applyAlignment="1" applyProtection="1">
      <alignment horizontal="center" vertical="center" wrapText="1"/>
      <protection/>
    </xf>
    <xf numFmtId="165" fontId="7" fillId="3" borderId="6" xfId="0" applyNumberFormat="1" applyFont="1" applyFill="1" applyBorder="1" applyAlignment="1" applyProtection="1">
      <alignment horizontal="center" vertical="center"/>
      <protection/>
    </xf>
    <xf numFmtId="165" fontId="0" fillId="4" borderId="6" xfId="0" applyNumberFormat="1" applyFont="1" applyFill="1" applyBorder="1" applyAlignment="1" applyProtection="1">
      <alignment vertical="center" wrapText="1"/>
      <protection/>
    </xf>
    <xf numFmtId="165" fontId="6" fillId="0" borderId="0" xfId="0" applyNumberFormat="1" applyFont="1" applyAlignment="1" applyProtection="1">
      <alignment/>
      <protection/>
    </xf>
    <xf numFmtId="165" fontId="2" fillId="5" borderId="7" xfId="0" applyNumberFormat="1" applyFont="1" applyFill="1" applyBorder="1" applyAlignment="1" applyProtection="1">
      <alignment horizontal="center" vertical="center" wrapText="1"/>
      <protection/>
    </xf>
    <xf numFmtId="165" fontId="7" fillId="5" borderId="6" xfId="0" applyNumberFormat="1" applyFont="1" applyFill="1" applyBorder="1" applyAlignment="1" applyProtection="1">
      <alignment horizontal="center" vertical="center"/>
      <protection/>
    </xf>
    <xf numFmtId="0" fontId="10" fillId="5" borderId="6" xfId="0" applyFont="1" applyFill="1" applyBorder="1" applyAlignment="1" applyProtection="1">
      <alignment horizontal="center" vertical="center"/>
      <protection/>
    </xf>
    <xf numFmtId="165" fontId="3" fillId="0" borderId="0" xfId="0" applyNumberFormat="1" applyFont="1" applyAlignment="1" applyProtection="1">
      <alignment horizontal="center" wrapText="1"/>
      <protection locked="0"/>
    </xf>
    <xf numFmtId="0" fontId="0" fillId="0" borderId="5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NumberFormat="1" applyFont="1" applyBorder="1" applyAlignment="1" applyProtection="1">
      <alignment horizontal="center" vertical="center" wrapText="1"/>
      <protection locked="0"/>
    </xf>
    <xf numFmtId="165" fontId="0" fillId="0" borderId="7" xfId="0" applyNumberFormat="1" applyFont="1" applyBorder="1" applyAlignment="1" applyProtection="1">
      <alignment vertical="center"/>
      <protection locked="0"/>
    </xf>
    <xf numFmtId="165" fontId="0" fillId="0" borderId="10" xfId="0" applyNumberFormat="1" applyFont="1" applyBorder="1" applyAlignment="1" applyProtection="1">
      <alignment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26</xdr:row>
      <xdr:rowOff>209550</xdr:rowOff>
    </xdr:from>
    <xdr:to>
      <xdr:col>4</xdr:col>
      <xdr:colOff>800100</xdr:colOff>
      <xdr:row>26</xdr:row>
      <xdr:rowOff>209550</xdr:rowOff>
    </xdr:to>
    <xdr:sp>
      <xdr:nvSpPr>
        <xdr:cNvPr id="1" name="Line 1"/>
        <xdr:cNvSpPr>
          <a:spLocks/>
        </xdr:cNvSpPr>
      </xdr:nvSpPr>
      <xdr:spPr>
        <a:xfrm>
          <a:off x="3838575" y="7724775"/>
          <a:ext cx="714375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78</xdr:row>
      <xdr:rowOff>19050</xdr:rowOff>
    </xdr:from>
    <xdr:to>
      <xdr:col>9</xdr:col>
      <xdr:colOff>542925</xdr:colOff>
      <xdr:row>78</xdr:row>
      <xdr:rowOff>19050</xdr:rowOff>
    </xdr:to>
    <xdr:sp>
      <xdr:nvSpPr>
        <xdr:cNvPr id="2" name="Line 2"/>
        <xdr:cNvSpPr>
          <a:spLocks/>
        </xdr:cNvSpPr>
      </xdr:nvSpPr>
      <xdr:spPr>
        <a:xfrm>
          <a:off x="7610475" y="1727835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33</xdr:row>
      <xdr:rowOff>238125</xdr:rowOff>
    </xdr:from>
    <xdr:to>
      <xdr:col>4</xdr:col>
      <xdr:colOff>800100</xdr:colOff>
      <xdr:row>33</xdr:row>
      <xdr:rowOff>238125</xdr:rowOff>
    </xdr:to>
    <xdr:sp>
      <xdr:nvSpPr>
        <xdr:cNvPr id="3" name="Line 3"/>
        <xdr:cNvSpPr>
          <a:spLocks/>
        </xdr:cNvSpPr>
      </xdr:nvSpPr>
      <xdr:spPr>
        <a:xfrm>
          <a:off x="3819525" y="9658350"/>
          <a:ext cx="733425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28</xdr:row>
      <xdr:rowOff>66675</xdr:rowOff>
    </xdr:from>
    <xdr:to>
      <xdr:col>6</xdr:col>
      <xdr:colOff>733425</xdr:colOff>
      <xdr:row>29</xdr:row>
      <xdr:rowOff>47625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4667250" y="8343900"/>
          <a:ext cx="1733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[ sum #1 ÷ actual yield ] × 100</a:t>
          </a:r>
        </a:p>
      </xdr:txBody>
    </xdr:sp>
    <xdr:clientData/>
  </xdr:twoCellAnchor>
  <xdr:twoCellAnchor>
    <xdr:from>
      <xdr:col>5</xdr:col>
      <xdr:colOff>9525</xdr:colOff>
      <xdr:row>35</xdr:row>
      <xdr:rowOff>95250</xdr:rowOff>
    </xdr:from>
    <xdr:to>
      <xdr:col>8</xdr:col>
      <xdr:colOff>152400</xdr:colOff>
      <xdr:row>36</xdr:row>
      <xdr:rowOff>57150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4562475" y="10277475"/>
          <a:ext cx="27813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[ (Sum #1 + Sum # 2) ÷ theoretical yield ] × 100</a:t>
          </a:r>
        </a:p>
      </xdr:txBody>
    </xdr:sp>
    <xdr:clientData/>
  </xdr:twoCellAnchor>
  <xdr:twoCellAnchor>
    <xdr:from>
      <xdr:col>6</xdr:col>
      <xdr:colOff>0</xdr:colOff>
      <xdr:row>34</xdr:row>
      <xdr:rowOff>304800</xdr:rowOff>
    </xdr:from>
    <xdr:to>
      <xdr:col>6</xdr:col>
      <xdr:colOff>304800</xdr:colOff>
      <xdr:row>35</xdr:row>
      <xdr:rowOff>47625</xdr:rowOff>
    </xdr:to>
    <xdr:sp>
      <xdr:nvSpPr>
        <xdr:cNvPr id="6" name="Line 8"/>
        <xdr:cNvSpPr>
          <a:spLocks/>
        </xdr:cNvSpPr>
      </xdr:nvSpPr>
      <xdr:spPr>
        <a:xfrm flipV="1">
          <a:off x="5667375" y="10106025"/>
          <a:ext cx="3048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923925</xdr:colOff>
      <xdr:row>27</xdr:row>
      <xdr:rowOff>295275</xdr:rowOff>
    </xdr:from>
    <xdr:to>
      <xdr:col>6</xdr:col>
      <xdr:colOff>123825</xdr:colOff>
      <xdr:row>28</xdr:row>
      <xdr:rowOff>47625</xdr:rowOff>
    </xdr:to>
    <xdr:sp>
      <xdr:nvSpPr>
        <xdr:cNvPr id="7" name="Line 9"/>
        <xdr:cNvSpPr>
          <a:spLocks/>
        </xdr:cNvSpPr>
      </xdr:nvSpPr>
      <xdr:spPr>
        <a:xfrm flipV="1">
          <a:off x="5476875" y="8191500"/>
          <a:ext cx="3143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32</xdr:row>
      <xdr:rowOff>28575</xdr:rowOff>
    </xdr:from>
    <xdr:to>
      <xdr:col>8</xdr:col>
      <xdr:colOff>381000</xdr:colOff>
      <xdr:row>32</xdr:row>
      <xdr:rowOff>361950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6753225" y="9067800"/>
          <a:ext cx="8191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Tolerances for
item #10</a:t>
          </a:r>
        </a:p>
      </xdr:txBody>
    </xdr:sp>
    <xdr:clientData/>
  </xdr:twoCellAnchor>
  <xdr:twoCellAnchor>
    <xdr:from>
      <xdr:col>7</xdr:col>
      <xdr:colOff>123825</xdr:colOff>
      <xdr:row>33</xdr:row>
      <xdr:rowOff>28575</xdr:rowOff>
    </xdr:from>
    <xdr:to>
      <xdr:col>7</xdr:col>
      <xdr:colOff>600075</xdr:colOff>
      <xdr:row>33</xdr:row>
      <xdr:rowOff>361950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6600825" y="9448800"/>
          <a:ext cx="4762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simple mixture</a:t>
          </a:r>
        </a:p>
      </xdr:txBody>
    </xdr:sp>
    <xdr:clientData/>
  </xdr:twoCellAnchor>
  <xdr:twoCellAnchor>
    <xdr:from>
      <xdr:col>8</xdr:col>
      <xdr:colOff>66675</xdr:colOff>
      <xdr:row>33</xdr:row>
      <xdr:rowOff>19050</xdr:rowOff>
    </xdr:from>
    <xdr:to>
      <xdr:col>8</xdr:col>
      <xdr:colOff>590550</xdr:colOff>
      <xdr:row>33</xdr:row>
      <xdr:rowOff>361950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7258050" y="9439275"/>
          <a:ext cx="5238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other
process</a:t>
          </a:r>
        </a:p>
      </xdr:txBody>
    </xdr:sp>
    <xdr:clientData/>
  </xdr:twoCellAnchor>
  <xdr:twoCellAnchor>
    <xdr:from>
      <xdr:col>7</xdr:col>
      <xdr:colOff>704850</xdr:colOff>
      <xdr:row>33</xdr:row>
      <xdr:rowOff>57150</xdr:rowOff>
    </xdr:from>
    <xdr:to>
      <xdr:col>8</xdr:col>
      <xdr:colOff>0</xdr:colOff>
      <xdr:row>33</xdr:row>
      <xdr:rowOff>323850</xdr:rowOff>
    </xdr:to>
    <xdr:sp>
      <xdr:nvSpPr>
        <xdr:cNvPr id="11" name="Line 13"/>
        <xdr:cNvSpPr>
          <a:spLocks/>
        </xdr:cNvSpPr>
      </xdr:nvSpPr>
      <xdr:spPr>
        <a:xfrm>
          <a:off x="7181850" y="9477375"/>
          <a:ext cx="95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9">
      <selection activeCell="I24" sqref="I24"/>
    </sheetView>
  </sheetViews>
  <sheetFormatPr defaultColWidth="9.140625" defaultRowHeight="12.75"/>
  <cols>
    <col min="1" max="1" width="24.140625" style="3" customWidth="1"/>
    <col min="2" max="4" width="10.7109375" style="5" customWidth="1"/>
    <col min="5" max="5" width="12.00390625" style="40" customWidth="1"/>
    <col min="6" max="6" width="16.7109375" style="6" customWidth="1"/>
    <col min="7" max="7" width="12.140625" style="3" customWidth="1"/>
    <col min="8" max="8" width="10.7109375" style="3" customWidth="1"/>
    <col min="9" max="9" width="10.00390625" style="3" customWidth="1"/>
    <col min="10" max="16384" width="9.140625" style="3" customWidth="1"/>
  </cols>
  <sheetData>
    <row r="1" spans="1:6" ht="18">
      <c r="A1" s="51" t="s">
        <v>32</v>
      </c>
      <c r="B1" s="1"/>
      <c r="C1" s="1"/>
      <c r="D1" s="1"/>
      <c r="E1" s="37"/>
      <c r="F1" s="2"/>
    </row>
    <row r="2" spans="1:6" ht="9.75" customHeight="1">
      <c r="A2" s="52"/>
      <c r="B2" s="1"/>
      <c r="C2" s="1"/>
      <c r="D2" s="1"/>
      <c r="E2" s="37"/>
      <c r="F2" s="2"/>
    </row>
    <row r="3" spans="1:7" s="4" customFormat="1" ht="15">
      <c r="A3" s="53"/>
      <c r="B3" s="45" t="s">
        <v>11</v>
      </c>
      <c r="C3" s="45" t="s">
        <v>12</v>
      </c>
      <c r="D3" s="45" t="s">
        <v>13</v>
      </c>
      <c r="E3" s="46" t="s">
        <v>14</v>
      </c>
      <c r="F3" s="47" t="s">
        <v>15</v>
      </c>
      <c r="G3" s="8"/>
    </row>
    <row r="4" spans="1:7" s="4" customFormat="1" ht="25.5">
      <c r="A4" s="42" t="s">
        <v>2</v>
      </c>
      <c r="B4" s="48" t="s">
        <v>0</v>
      </c>
      <c r="C4" s="48" t="s">
        <v>1</v>
      </c>
      <c r="D4" s="48" t="s">
        <v>4</v>
      </c>
      <c r="E4" s="49" t="s">
        <v>29</v>
      </c>
      <c r="F4" s="48" t="s">
        <v>3</v>
      </c>
      <c r="G4" s="8"/>
    </row>
    <row r="5" spans="1:7" s="4" customFormat="1" ht="15">
      <c r="A5" s="43" t="s">
        <v>22</v>
      </c>
      <c r="B5" s="9"/>
      <c r="C5" s="9"/>
      <c r="D5" s="9" t="s">
        <v>19</v>
      </c>
      <c r="E5" s="50" t="s">
        <v>34</v>
      </c>
      <c r="F5" s="9" t="s">
        <v>16</v>
      </c>
      <c r="G5" s="8"/>
    </row>
    <row r="6" spans="1:7" s="4" customFormat="1" ht="25.5" customHeight="1">
      <c r="A6" s="70" t="s">
        <v>23</v>
      </c>
      <c r="B6" s="69"/>
      <c r="C6" s="69"/>
      <c r="D6" s="32" t="str">
        <f>IF(ISERROR(B6/C6),"-",B6/C6)</f>
        <v>-</v>
      </c>
      <c r="E6" s="69"/>
      <c r="F6" s="32" t="str">
        <f>IF(ISERROR(D6*E6),"-",D6*E6)</f>
        <v>-</v>
      </c>
      <c r="G6" s="8"/>
    </row>
    <row r="7" spans="1:7" s="4" customFormat="1" ht="25.5" customHeight="1">
      <c r="A7" s="70" t="s">
        <v>24</v>
      </c>
      <c r="B7" s="68"/>
      <c r="C7" s="68"/>
      <c r="D7" s="32" t="str">
        <f>IF(ISERROR(B7/C7),"-",B7/C7)</f>
        <v>-</v>
      </c>
      <c r="E7" s="68"/>
      <c r="F7" s="32" t="str">
        <f>IF(ISERROR(D7*E7),"-",D7*E7)</f>
        <v>-</v>
      </c>
      <c r="G7" s="8"/>
    </row>
    <row r="8" spans="1:7" s="4" customFormat="1" ht="25.5" customHeight="1">
      <c r="A8" s="70" t="s">
        <v>27</v>
      </c>
      <c r="B8" s="68"/>
      <c r="C8" s="68"/>
      <c r="D8" s="32" t="str">
        <f>IF(ISERROR(B8/C8),"-",B8/C8)</f>
        <v>-</v>
      </c>
      <c r="E8" s="68"/>
      <c r="F8" s="32" t="str">
        <f>IF(ISERROR(D8*E8),"-",D8*E8)</f>
        <v>-</v>
      </c>
      <c r="G8" s="8"/>
    </row>
    <row r="9" spans="1:7" s="4" customFormat="1" ht="25.5" customHeight="1">
      <c r="A9" s="70" t="s">
        <v>25</v>
      </c>
      <c r="B9" s="68"/>
      <c r="C9" s="68"/>
      <c r="D9" s="32" t="str">
        <f>IF(ISERROR(B9/C9),"-",B9/C9)</f>
        <v>-</v>
      </c>
      <c r="E9" s="68"/>
      <c r="F9" s="32" t="str">
        <f>IF(ISERROR(D9*E9),"-",D9*E9)</f>
        <v>-</v>
      </c>
      <c r="G9" s="8"/>
    </row>
    <row r="10" spans="1:7" s="4" customFormat="1" ht="25.5" customHeight="1" thickBot="1">
      <c r="A10" s="71" t="s">
        <v>26</v>
      </c>
      <c r="B10" s="68"/>
      <c r="C10" s="68"/>
      <c r="D10" s="32" t="str">
        <f>IF(ISERROR(B10/C10),"-",B10/C10)</f>
        <v>-</v>
      </c>
      <c r="E10" s="68"/>
      <c r="F10" s="60" t="str">
        <f>IF(ISERROR(D10*E10),"-",D10*E10)</f>
        <v>-</v>
      </c>
      <c r="G10" s="8"/>
    </row>
    <row r="11" spans="1:7" s="4" customFormat="1" ht="42" thickBot="1">
      <c r="A11" s="44" t="s">
        <v>17</v>
      </c>
      <c r="B11" s="10"/>
      <c r="C11" s="10"/>
      <c r="D11" s="10"/>
      <c r="E11" s="58"/>
      <c r="F11" s="35">
        <f>SUM(F6:F10)</f>
        <v>0</v>
      </c>
      <c r="G11" s="8"/>
    </row>
    <row r="12" spans="1:7" ht="21" customHeight="1">
      <c r="A12" s="11"/>
      <c r="B12" s="12"/>
      <c r="C12" s="12"/>
      <c r="D12" s="12"/>
      <c r="E12" s="38"/>
      <c r="F12" s="13"/>
      <c r="G12" s="14"/>
    </row>
    <row r="13" spans="1:7" ht="22.5" customHeight="1">
      <c r="A13" s="54" t="s">
        <v>33</v>
      </c>
      <c r="B13" s="12"/>
      <c r="C13" s="12"/>
      <c r="D13" s="12"/>
      <c r="E13" s="38"/>
      <c r="F13" s="13"/>
      <c r="G13" s="14"/>
    </row>
    <row r="14" spans="1:7" ht="9.75" customHeight="1">
      <c r="A14" s="15"/>
      <c r="B14" s="16"/>
      <c r="C14" s="16"/>
      <c r="D14" s="16"/>
      <c r="E14" s="39"/>
      <c r="F14" s="17"/>
      <c r="G14" s="14"/>
    </row>
    <row r="15" spans="1:7" s="4" customFormat="1" ht="25.5">
      <c r="A15" s="42" t="s">
        <v>2</v>
      </c>
      <c r="B15" s="48" t="s">
        <v>0</v>
      </c>
      <c r="C15" s="48" t="s">
        <v>1</v>
      </c>
      <c r="D15" s="48" t="s">
        <v>4</v>
      </c>
      <c r="E15" s="49" t="s">
        <v>29</v>
      </c>
      <c r="F15" s="48" t="s">
        <v>3</v>
      </c>
      <c r="G15" s="8"/>
    </row>
    <row r="16" spans="1:7" s="4" customFormat="1" ht="15">
      <c r="A16" s="43" t="s">
        <v>28</v>
      </c>
      <c r="B16" s="9"/>
      <c r="C16" s="9"/>
      <c r="D16" s="9" t="s">
        <v>19</v>
      </c>
      <c r="E16" s="50" t="s">
        <v>34</v>
      </c>
      <c r="F16" s="9" t="s">
        <v>16</v>
      </c>
      <c r="G16" s="8"/>
    </row>
    <row r="17" spans="1:7" ht="25.5" customHeight="1">
      <c r="A17" s="70" t="s">
        <v>23</v>
      </c>
      <c r="B17" s="68"/>
      <c r="C17" s="68"/>
      <c r="D17" s="31" t="str">
        <f>IF(ISERROR(B17/C17),"-",B17/C17)</f>
        <v>-</v>
      </c>
      <c r="E17" s="68"/>
      <c r="F17" s="33" t="str">
        <f>IF(ISERROR(D17*E17),"-",D17*E17)</f>
        <v>-</v>
      </c>
      <c r="G17" s="14"/>
    </row>
    <row r="18" spans="1:7" ht="25.5" customHeight="1">
      <c r="A18" s="70" t="s">
        <v>24</v>
      </c>
      <c r="B18" s="68"/>
      <c r="C18" s="68"/>
      <c r="D18" s="31" t="str">
        <f>IF(ISERROR(B18/C18),"-",B18/C18)</f>
        <v>-</v>
      </c>
      <c r="E18" s="68"/>
      <c r="F18" s="33" t="str">
        <f>IF(ISERROR(D18*E18),"-",D18*E18)</f>
        <v>-</v>
      </c>
      <c r="G18" s="14"/>
    </row>
    <row r="19" spans="1:7" ht="25.5" customHeight="1">
      <c r="A19" s="70" t="s">
        <v>27</v>
      </c>
      <c r="B19" s="68"/>
      <c r="C19" s="68"/>
      <c r="D19" s="31" t="str">
        <f>IF(ISERROR(B19/C19),"-",B19/C19)</f>
        <v>-</v>
      </c>
      <c r="E19" s="68"/>
      <c r="F19" s="33" t="str">
        <f>IF(ISERROR(D19*E19),"-",D19*E19)</f>
        <v>-</v>
      </c>
      <c r="G19" s="14"/>
    </row>
    <row r="20" spans="1:7" ht="25.5" customHeight="1">
      <c r="A20" s="70" t="s">
        <v>25</v>
      </c>
      <c r="B20" s="68"/>
      <c r="C20" s="68"/>
      <c r="D20" s="31" t="str">
        <f>IF(ISERROR(B20/C20),"-",B20/C20)</f>
        <v>-</v>
      </c>
      <c r="E20" s="68"/>
      <c r="F20" s="33" t="str">
        <f>IF(ISERROR(D20*E20),"-",D20*E20)</f>
        <v>-</v>
      </c>
      <c r="G20" s="14"/>
    </row>
    <row r="21" spans="1:7" ht="25.5" customHeight="1" thickBot="1">
      <c r="A21" s="71" t="s">
        <v>26</v>
      </c>
      <c r="B21" s="68"/>
      <c r="C21" s="68"/>
      <c r="D21" s="31" t="str">
        <f>IF(ISERROR(B21/C21),"-",B21/C21)</f>
        <v>-</v>
      </c>
      <c r="E21" s="68"/>
      <c r="F21" s="59" t="str">
        <f>IF(ISERROR(D21*E21),"-",D21*E21)</f>
        <v>-</v>
      </c>
      <c r="G21" s="14"/>
    </row>
    <row r="22" spans="1:7" ht="42" customHeight="1" thickBot="1">
      <c r="A22" s="62" t="s">
        <v>18</v>
      </c>
      <c r="B22" s="18"/>
      <c r="C22" s="18"/>
      <c r="D22" s="18"/>
      <c r="E22" s="57"/>
      <c r="F22" s="61">
        <f>SUM(F17:F21)</f>
        <v>0</v>
      </c>
      <c r="G22" s="14"/>
    </row>
    <row r="23" spans="1:7" ht="15">
      <c r="A23" s="14"/>
      <c r="B23" s="19"/>
      <c r="C23" s="19"/>
      <c r="D23" s="19"/>
      <c r="F23" s="20"/>
      <c r="G23" s="14"/>
    </row>
    <row r="24" spans="1:7" s="7" customFormat="1" ht="18">
      <c r="A24" s="63" t="s">
        <v>30</v>
      </c>
      <c r="B24" s="22"/>
      <c r="C24" s="22"/>
      <c r="D24" s="22"/>
      <c r="E24" s="41"/>
      <c r="F24" s="23"/>
      <c r="G24" s="21"/>
    </row>
    <row r="25" spans="1:7" s="7" customFormat="1" ht="12.75">
      <c r="A25" s="21"/>
      <c r="B25" s="22"/>
      <c r="C25" s="22"/>
      <c r="D25" s="22"/>
      <c r="E25" s="41"/>
      <c r="F25" s="23"/>
      <c r="G25" s="21"/>
    </row>
    <row r="26" spans="1:7" s="7" customFormat="1" ht="30" customHeight="1">
      <c r="A26" s="24"/>
      <c r="B26" s="48" t="s">
        <v>0</v>
      </c>
      <c r="C26" s="48" t="s">
        <v>1</v>
      </c>
      <c r="D26" s="48" t="s">
        <v>4</v>
      </c>
      <c r="E26" s="41"/>
      <c r="F26" s="56" t="s">
        <v>6</v>
      </c>
      <c r="G26" s="34">
        <f>F11</f>
        <v>0</v>
      </c>
    </row>
    <row r="27" spans="1:7" s="7" customFormat="1" ht="30" customHeight="1" thickBot="1">
      <c r="A27" s="55" t="s">
        <v>5</v>
      </c>
      <c r="B27" s="68"/>
      <c r="C27" s="68"/>
      <c r="D27" s="31" t="str">
        <f>IF(ISERROR(B27/C27),"-",B27/C27)</f>
        <v>-</v>
      </c>
      <c r="E27" s="41"/>
      <c r="F27" s="48" t="s">
        <v>7</v>
      </c>
      <c r="G27" s="59" t="str">
        <f>D27</f>
        <v>-</v>
      </c>
    </row>
    <row r="28" spans="1:7" s="7" customFormat="1" ht="30" customHeight="1" thickBot="1">
      <c r="A28" s="21"/>
      <c r="B28" s="25"/>
      <c r="C28" s="25"/>
      <c r="D28" s="25"/>
      <c r="E28" s="41"/>
      <c r="F28" s="64" t="s">
        <v>20</v>
      </c>
      <c r="G28" s="65" t="str">
        <f>IF(ISERROR((G26/G27)*100),"-",((G26/G27)*100))</f>
        <v>-</v>
      </c>
    </row>
    <row r="29" spans="1:7" s="7" customFormat="1" ht="15" customHeight="1">
      <c r="A29" s="21"/>
      <c r="B29" s="25"/>
      <c r="C29" s="25"/>
      <c r="D29" s="25"/>
      <c r="E29" s="41"/>
      <c r="F29" s="26"/>
      <c r="G29" s="21"/>
    </row>
    <row r="30" spans="1:7" s="7" customFormat="1" ht="14.25" customHeight="1">
      <c r="A30" s="21"/>
      <c r="B30" s="25"/>
      <c r="C30" s="25"/>
      <c r="D30" s="25"/>
      <c r="E30" s="41"/>
      <c r="F30" s="27"/>
      <c r="G30" s="28"/>
    </row>
    <row r="31" spans="1:7" s="7" customFormat="1" ht="18">
      <c r="A31" s="63" t="s">
        <v>31</v>
      </c>
      <c r="B31" s="22"/>
      <c r="C31" s="22"/>
      <c r="D31" s="22"/>
      <c r="E31" s="41"/>
      <c r="F31" s="23"/>
      <c r="G31" s="21"/>
    </row>
    <row r="32" spans="1:7" s="7" customFormat="1" ht="12.75">
      <c r="A32" s="21"/>
      <c r="B32" s="22"/>
      <c r="C32" s="22"/>
      <c r="D32" s="22"/>
      <c r="E32" s="41"/>
      <c r="F32" s="23"/>
      <c r="G32" s="21"/>
    </row>
    <row r="33" spans="1:7" s="7" customFormat="1" ht="30" customHeight="1">
      <c r="A33" s="24"/>
      <c r="B33" s="48" t="s">
        <v>0</v>
      </c>
      <c r="C33" s="48" t="s">
        <v>1</v>
      </c>
      <c r="D33" s="48" t="s">
        <v>4</v>
      </c>
      <c r="E33" s="41"/>
      <c r="F33" s="56" t="s">
        <v>10</v>
      </c>
      <c r="G33" s="34">
        <f>F11+F22</f>
        <v>0</v>
      </c>
    </row>
    <row r="34" spans="1:7" s="7" customFormat="1" ht="30" customHeight="1" thickBot="1">
      <c r="A34" s="55" t="s">
        <v>8</v>
      </c>
      <c r="B34" s="68"/>
      <c r="C34" s="68"/>
      <c r="D34" s="31" t="str">
        <f>IF(ISERROR(B34/C34),"-",B34/C34)</f>
        <v>-</v>
      </c>
      <c r="E34" s="41"/>
      <c r="F34" s="48" t="s">
        <v>9</v>
      </c>
      <c r="G34" s="59" t="str">
        <f>D34</f>
        <v>-</v>
      </c>
    </row>
    <row r="35" spans="1:9" ht="30" customHeight="1" thickBot="1">
      <c r="A35" s="21"/>
      <c r="B35" s="25"/>
      <c r="C35" s="25"/>
      <c r="D35" s="25"/>
      <c r="E35" s="41"/>
      <c r="F35" s="64" t="s">
        <v>21</v>
      </c>
      <c r="G35" s="65" t="str">
        <f>IF(ISERROR((G33/G34))*100,"-",((G33/G34)*100))</f>
        <v>-</v>
      </c>
      <c r="H35" s="66" t="str">
        <f>IF(AND(G35&gt;=0.5,G35&lt;=1),"± 0.5",IF(AND(G35&gt;1,G35&lt;=20),"± 1.0",IF(AND(G35&gt;20,G35&lt;=40),"± 1.5",IF(AND(G35&gt;40,G35&lt;=60),"± 2.0",IF(AND(G35&gt;60,G35&lt;=70),"± 2.5",IF(AND(G35&gt;70,G35&lt;=80),"± 3.0",IF(AND(G35&gt;80,G35&lt;=90),"± 3.5","see tutorial")))))))</f>
        <v>see tutorial</v>
      </c>
      <c r="I35" s="66" t="str">
        <f>IF(AND(G35&gt;=0.5,G35&lt;=1),"± 0.5",IF(AND(G35&gt;1,G35&lt;=20),"± 2.0",IF(AND(G35&gt;20,G35&lt;=40),"± 2.5",IF(AND(G35&gt;40,G35&lt;=60),"± 3.0",IF(AND(G35&gt;60,G35&lt;=70),"± 3.5",IF(AND(G35&gt;70,G35&lt;=80),"± 4.0",IF(AND(G35&gt;80,G35&lt;=90),"± 4.5","see tutorial")))))))</f>
        <v>see tutorial</v>
      </c>
    </row>
    <row r="36" spans="1:7" ht="17.25" customHeight="1">
      <c r="A36" s="14"/>
      <c r="B36" s="19"/>
      <c r="C36" s="19"/>
      <c r="D36" s="19"/>
      <c r="F36" s="29"/>
      <c r="G36" s="30"/>
    </row>
    <row r="37" spans="1:7" ht="15">
      <c r="A37" s="14"/>
      <c r="B37" s="19"/>
      <c r="C37" s="19"/>
      <c r="D37" s="67"/>
      <c r="F37" s="20"/>
      <c r="G37" s="14"/>
    </row>
    <row r="40" ht="15">
      <c r="C40" s="36"/>
    </row>
  </sheetData>
  <sheetProtection password="862B" sheet="1" objects="1" scenarios="1"/>
  <conditionalFormatting sqref="D6:D10">
    <cfRule type="expression" priority="1" dxfId="0" stopIfTrue="1">
      <formula>ISERROR</formula>
    </cfRule>
  </conditionalFormatting>
  <printOptions horizontalCentered="1" verticalCentered="1"/>
  <pageMargins left="0.35" right="0.29" top="0.25" bottom="0.51" header="0.2" footer="0.51"/>
  <pageSetup horizontalDpi="300" verticalDpi="3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R. Shifflett</dc:creator>
  <cp:keywords/>
  <dc:description/>
  <cp:lastModifiedBy>TTB</cp:lastModifiedBy>
  <cp:lastPrinted>2007-05-09T12:01:08Z</cp:lastPrinted>
  <dcterms:created xsi:type="dcterms:W3CDTF">2007-01-24T02:19:48Z</dcterms:created>
  <dcterms:modified xsi:type="dcterms:W3CDTF">2007-05-10T17:39:58Z</dcterms:modified>
  <cp:category/>
  <cp:version/>
  <cp:contentType/>
  <cp:contentStatus/>
</cp:coreProperties>
</file>