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6875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'Sheet1'!$A$1:$AB$47</definedName>
  </definedNames>
  <calcPr fullCalcOnLoad="1"/>
</workbook>
</file>

<file path=xl/sharedStrings.xml><?xml version="1.0" encoding="utf-8"?>
<sst xmlns="http://schemas.openxmlformats.org/spreadsheetml/2006/main" count="67" uniqueCount="38">
  <si>
    <t>Synthetic Vanillin</t>
  </si>
  <si>
    <t>Ethyl Vanillin</t>
  </si>
  <si>
    <t>Synthetic Maltol</t>
  </si>
  <si>
    <t>Ethyl Maltol</t>
  </si>
  <si>
    <t>Ester Gum</t>
  </si>
  <si>
    <t>BVO</t>
  </si>
  <si>
    <t>Sodium Benzoate</t>
  </si>
  <si>
    <t>Gum Arabic/Acacia</t>
  </si>
  <si>
    <t>Propylene Glycol</t>
  </si>
  <si>
    <t>Acetic Acid</t>
  </si>
  <si>
    <t>Limited Flavor Components Concentration (ppm)</t>
  </si>
  <si>
    <t>Over Limit?</t>
  </si>
  <si>
    <t>TTB Limitation</t>
  </si>
  <si>
    <t>Total (ppm) in finished Product</t>
  </si>
  <si>
    <t>Flavor #1</t>
  </si>
  <si>
    <t>Flavor #2</t>
  </si>
  <si>
    <t>Flavor #3</t>
  </si>
  <si>
    <t>Flavor #4</t>
  </si>
  <si>
    <t>Flavor #5</t>
  </si>
  <si>
    <t>Flavor #6</t>
  </si>
  <si>
    <t>Flavor Information</t>
  </si>
  <si>
    <t>Producer:</t>
  </si>
  <si>
    <t>Date:</t>
  </si>
  <si>
    <t>Limited Ingredients Added Directly to Product</t>
  </si>
  <si>
    <t>BHA (&lt;0.5% Ess Oil)</t>
  </si>
  <si>
    <t>ppm</t>
  </si>
  <si>
    <t>Total Vanillin</t>
  </si>
  <si>
    <t>Total Maltol</t>
  </si>
  <si>
    <t>Flavor #7</t>
  </si>
  <si>
    <t>Alcohol Content of Finished Product (%)</t>
  </si>
  <si>
    <r>
      <t xml:space="preserve">% </t>
    </r>
    <r>
      <rPr>
        <sz val="10"/>
        <color indexed="12"/>
        <rFont val="Arial"/>
        <family val="2"/>
      </rPr>
      <t>(by volume)</t>
    </r>
    <r>
      <rPr>
        <sz val="12"/>
        <color indexed="12"/>
        <rFont val="Arial"/>
        <family val="2"/>
      </rPr>
      <t xml:space="preserve"> Used in Final Product</t>
    </r>
  </si>
  <si>
    <t>% Alcohol Present in Flavor</t>
  </si>
  <si>
    <t>% Alcohol Contributed to Final Product</t>
  </si>
  <si>
    <t>Drawback Number</t>
  </si>
  <si>
    <t>Flavor Name</t>
  </si>
  <si>
    <t>Percentage Based Beverage Alcohol Limited Components Calculation Sheet</t>
  </si>
  <si>
    <t>Total % of finished beverage that is alcohol contributed by flavors Alcohol Contributed By Flavors</t>
  </si>
  <si>
    <t>TTB Company Code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</si>
</sst>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"/>
    <numFmt numFmtId="167" formatCode="[$-409]h:mm:ss\ AM/PM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8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8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2"/>
      <color indexed="8"/>
      <name val="Arial MT"/>
      <family val="0"/>
    </font>
    <font>
      <sz val="13"/>
      <color indexed="8"/>
      <name val="Arial MT"/>
      <family val="0"/>
    </font>
    <font>
      <sz val="11"/>
      <name val="Arial"/>
      <family val="2"/>
    </font>
    <font>
      <b/>
      <sz val="13"/>
      <color indexed="62"/>
      <name val="Arial"/>
      <family val="2"/>
    </font>
    <font>
      <b/>
      <sz val="11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20"/>
      <name val="Arial"/>
      <family val="2"/>
    </font>
    <font>
      <sz val="12"/>
      <color indexed="17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4" fontId="2" fillId="33" borderId="0" xfId="0" applyNumberFormat="1" applyFont="1" applyFill="1" applyBorder="1" applyAlignment="1" applyProtection="1">
      <alignment vertical="center"/>
      <protection locked="0"/>
    </xf>
    <xf numFmtId="0" fontId="14" fillId="33" borderId="0" xfId="0" applyNumberFormat="1" applyFont="1" applyFill="1" applyBorder="1" applyAlignment="1">
      <alignment horizontal="center" vertical="center"/>
    </xf>
    <xf numFmtId="0" fontId="14" fillId="33" borderId="13" xfId="0" applyNumberFormat="1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10" fontId="20" fillId="33" borderId="0" xfId="0" applyNumberFormat="1" applyFont="1" applyFill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10" fontId="22" fillId="33" borderId="25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10" fontId="17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center" vertical="center"/>
    </xf>
    <xf numFmtId="2" fontId="21" fillId="33" borderId="0" xfId="0" applyNumberFormat="1" applyFont="1" applyFill="1" applyAlignment="1" applyProtection="1">
      <alignment vertical="center"/>
      <protection/>
    </xf>
    <xf numFmtId="0" fontId="25" fillId="33" borderId="0" xfId="0" applyFont="1" applyFill="1" applyBorder="1" applyAlignment="1">
      <alignment vertical="center" wrapText="1"/>
    </xf>
    <xf numFmtId="10" fontId="19" fillId="33" borderId="25" xfId="0" applyNumberFormat="1" applyFont="1" applyFill="1" applyBorder="1" applyAlignment="1">
      <alignment horizontal="center" vertical="center"/>
    </xf>
    <xf numFmtId="10" fontId="9" fillId="33" borderId="25" xfId="0" applyNumberFormat="1" applyFont="1" applyFill="1" applyBorder="1" applyAlignment="1" applyProtection="1">
      <alignment horizontal="center" vertical="center"/>
      <protection locked="0"/>
    </xf>
    <xf numFmtId="0" fontId="26" fillId="33" borderId="13" xfId="0" applyFont="1" applyFill="1" applyBorder="1" applyAlignment="1">
      <alignment horizontal="left" vertical="center" wrapText="1"/>
    </xf>
    <xf numFmtId="10" fontId="21" fillId="33" borderId="13" xfId="59" applyNumberFormat="1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10" fontId="21" fillId="33" borderId="13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Alignment="1">
      <alignment vertical="center"/>
    </xf>
    <xf numFmtId="2" fontId="28" fillId="33" borderId="0" xfId="0" applyNumberFormat="1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166" fontId="13" fillId="33" borderId="0" xfId="0" applyNumberFormat="1" applyFont="1" applyFill="1" applyBorder="1" applyAlignment="1">
      <alignment horizontal="center" vertical="center"/>
    </xf>
    <xf numFmtId="10" fontId="17" fillId="33" borderId="25" xfId="59" applyNumberFormat="1" applyFont="1" applyFill="1" applyBorder="1" applyAlignment="1" applyProtection="1">
      <alignment horizontal="center" vertical="center"/>
      <protection/>
    </xf>
    <xf numFmtId="10" fontId="21" fillId="33" borderId="25" xfId="59" applyNumberFormat="1" applyFont="1" applyFill="1" applyBorder="1" applyAlignment="1" applyProtection="1">
      <alignment horizontal="center" vertical="center"/>
      <protection locked="0"/>
    </xf>
    <xf numFmtId="10" fontId="21" fillId="33" borderId="25" xfId="0" applyNumberFormat="1" applyFont="1" applyFill="1" applyBorder="1" applyAlignment="1" applyProtection="1">
      <alignment horizontal="center" vertical="center"/>
      <protection locked="0"/>
    </xf>
    <xf numFmtId="10" fontId="2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25" xfId="0" applyFont="1" applyFill="1" applyBorder="1" applyAlignment="1" applyProtection="1">
      <alignment vertical="center"/>
      <protection locked="0"/>
    </xf>
    <xf numFmtId="0" fontId="67" fillId="33" borderId="0" xfId="0" applyFont="1" applyFill="1" applyBorder="1" applyAlignment="1">
      <alignment horizontal="left" vertical="center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3" fontId="17" fillId="33" borderId="22" xfId="0" applyNumberFormat="1" applyFont="1" applyFill="1" applyBorder="1" applyAlignment="1" applyProtection="1">
      <alignment horizontal="center" vertical="center"/>
      <protection locked="0"/>
    </xf>
    <xf numFmtId="3" fontId="17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>
      <alignment vertical="center"/>
    </xf>
    <xf numFmtId="14" fontId="2" fillId="33" borderId="26" xfId="0" applyNumberFormat="1" applyFont="1" applyFill="1" applyBorder="1" applyAlignment="1" applyProtection="1">
      <alignment vertical="center"/>
      <protection locked="0"/>
    </xf>
    <xf numFmtId="0" fontId="31" fillId="33" borderId="27" xfId="0" applyFont="1" applyFill="1" applyBorder="1" applyAlignment="1">
      <alignment horizontal="left" vertical="center" wrapText="1"/>
    </xf>
    <xf numFmtId="0" fontId="31" fillId="33" borderId="28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26" fillId="33" borderId="30" xfId="0" applyFont="1" applyFill="1" applyBorder="1" applyAlignment="1">
      <alignment horizontal="left" vertical="center" wrapText="1"/>
    </xf>
    <xf numFmtId="0" fontId="26" fillId="33" borderId="31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right" vertical="center"/>
    </xf>
    <xf numFmtId="0" fontId="2" fillId="33" borderId="25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17" fillId="33" borderId="0" xfId="0" applyNumberFormat="1" applyFont="1" applyFill="1" applyBorder="1" applyAlignment="1" applyProtection="1">
      <alignment horizontal="left" vertical="center"/>
      <protection locked="0"/>
    </xf>
    <xf numFmtId="0" fontId="3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6" fillId="33" borderId="30" xfId="0" applyFont="1" applyFill="1" applyBorder="1" applyAlignment="1">
      <alignment horizontal="left" vertical="center" wrapText="1"/>
    </xf>
    <xf numFmtId="0" fontId="16" fillId="33" borderId="31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left" vertical="center" wrapText="1"/>
    </xf>
    <xf numFmtId="0" fontId="24" fillId="33" borderId="31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12</xdr:row>
      <xdr:rowOff>76200</xdr:rowOff>
    </xdr:from>
    <xdr:to>
      <xdr:col>18</xdr:col>
      <xdr:colOff>400050</xdr:colOff>
      <xdr:row>14</xdr:row>
      <xdr:rowOff>238125</xdr:rowOff>
    </xdr:to>
    <xdr:sp>
      <xdr:nvSpPr>
        <xdr:cNvPr id="1" name="Line 4"/>
        <xdr:cNvSpPr>
          <a:spLocks/>
        </xdr:cNvSpPr>
      </xdr:nvSpPr>
      <xdr:spPr>
        <a:xfrm>
          <a:off x="9153525" y="2847975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R50"/>
  <sheetViews>
    <sheetView tabSelected="1" zoomScale="80" zoomScaleNormal="80" zoomScalePageLayoutView="0" workbookViewId="0" topLeftCell="A7">
      <selection activeCell="AD13" sqref="AD13"/>
    </sheetView>
  </sheetViews>
  <sheetFormatPr defaultColWidth="9.140625" defaultRowHeight="12.75"/>
  <cols>
    <col min="1" max="1" width="8.7109375" style="1" customWidth="1"/>
    <col min="2" max="2" width="11.7109375" style="1" customWidth="1"/>
    <col min="3" max="3" width="12.7109375" style="1" customWidth="1"/>
    <col min="4" max="4" width="1.1484375" style="2" customWidth="1"/>
    <col min="5" max="5" width="12.7109375" style="1" customWidth="1"/>
    <col min="6" max="6" width="1.1484375" style="2" customWidth="1"/>
    <col min="7" max="7" width="12.7109375" style="1" customWidth="1"/>
    <col min="8" max="8" width="1.1484375" style="2" customWidth="1"/>
    <col min="9" max="9" width="12.7109375" style="1" customWidth="1"/>
    <col min="10" max="10" width="1.1484375" style="2" customWidth="1"/>
    <col min="11" max="11" width="12.7109375" style="1" customWidth="1"/>
    <col min="12" max="12" width="1.1484375" style="2" customWidth="1"/>
    <col min="13" max="13" width="12.7109375" style="1" customWidth="1"/>
    <col min="14" max="14" width="1.1484375" style="2" customWidth="1"/>
    <col min="15" max="15" width="12.7109375" style="1" customWidth="1"/>
    <col min="16" max="16" width="1.1484375" style="2" customWidth="1"/>
    <col min="17" max="17" width="12.7109375" style="1" customWidth="1"/>
    <col min="18" max="18" width="1.1484375" style="1" customWidth="1"/>
    <col min="19" max="19" width="12.7109375" style="1" customWidth="1"/>
    <col min="20" max="20" width="4.7109375" style="1" customWidth="1"/>
    <col min="21" max="21" width="8.7109375" style="11" customWidth="1"/>
    <col min="22" max="22" width="4.7109375" style="13" customWidth="1"/>
    <col min="23" max="23" width="1.7109375" style="11" customWidth="1"/>
    <col min="24" max="24" width="8.7109375" style="11" customWidth="1"/>
    <col min="25" max="25" width="4.8515625" style="11" customWidth="1"/>
    <col min="26" max="26" width="1.7109375" style="11" customWidth="1"/>
    <col min="27" max="27" width="8.7109375" style="11" customWidth="1"/>
    <col min="28" max="28" width="14.28125" style="1" customWidth="1"/>
    <col min="29" max="16384" width="9.140625" style="1" customWidth="1"/>
  </cols>
  <sheetData>
    <row r="1" spans="5:23" ht="23.25">
      <c r="E1" s="137" t="s">
        <v>35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ht="18" customHeight="1"/>
    <row r="3" spans="2:27" ht="19.5" customHeight="1">
      <c r="B3" s="115"/>
      <c r="C3" s="115"/>
      <c r="E3" s="124"/>
      <c r="F3" s="124"/>
      <c r="G3" s="124"/>
      <c r="H3" s="124"/>
      <c r="I3" s="124"/>
      <c r="S3" s="138"/>
      <c r="T3" s="138"/>
      <c r="U3" s="138"/>
      <c r="V3" s="138"/>
      <c r="W3" s="138"/>
      <c r="X3" s="138"/>
      <c r="Y3" s="133"/>
      <c r="Z3" s="133"/>
      <c r="AA3" s="133"/>
    </row>
    <row r="4" spans="2:20" ht="19.5" customHeight="1" thickBot="1">
      <c r="B4" s="117" t="s">
        <v>21</v>
      </c>
      <c r="C4" s="117"/>
      <c r="D4" s="104"/>
      <c r="E4" s="125"/>
      <c r="F4" s="125"/>
      <c r="G4" s="125"/>
      <c r="H4" s="125"/>
      <c r="I4" s="125"/>
      <c r="L4" s="117" t="s">
        <v>22</v>
      </c>
      <c r="M4" s="117"/>
      <c r="N4" s="117"/>
      <c r="O4" s="105"/>
      <c r="Q4" s="44"/>
      <c r="R4" s="44"/>
      <c r="S4" s="44"/>
      <c r="T4" s="44"/>
    </row>
    <row r="5" spans="2:20" ht="19.5" customHeight="1" thickTop="1">
      <c r="B5" s="115"/>
      <c r="C5" s="115"/>
      <c r="E5" s="135"/>
      <c r="F5" s="135"/>
      <c r="G5" s="135"/>
      <c r="H5" s="135"/>
      <c r="I5" s="135"/>
      <c r="J5" s="1"/>
      <c r="R5" s="45"/>
      <c r="S5" s="45"/>
      <c r="T5" s="45"/>
    </row>
    <row r="6" spans="5:17" ht="19.5" customHeight="1">
      <c r="E6" s="12"/>
      <c r="F6" s="7"/>
      <c r="G6" s="12"/>
      <c r="H6" s="7"/>
      <c r="I6" s="12"/>
      <c r="J6" s="7"/>
      <c r="K6" s="12"/>
      <c r="L6" s="7"/>
      <c r="M6" s="12"/>
      <c r="N6" s="7"/>
      <c r="O6" s="12"/>
      <c r="P6" s="7"/>
      <c r="Q6" s="12"/>
    </row>
    <row r="7" spans="5:17" ht="16.5" customHeight="1">
      <c r="E7" s="122" t="s">
        <v>20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5:19" ht="16.5" customHeight="1">
      <c r="E8" s="12" t="s">
        <v>14</v>
      </c>
      <c r="F8" s="7"/>
      <c r="G8" s="12" t="s">
        <v>15</v>
      </c>
      <c r="H8" s="7"/>
      <c r="I8" s="12" t="s">
        <v>16</v>
      </c>
      <c r="J8" s="7"/>
      <c r="K8" s="12" t="s">
        <v>17</v>
      </c>
      <c r="L8" s="7"/>
      <c r="M8" s="12" t="s">
        <v>18</v>
      </c>
      <c r="N8" s="7"/>
      <c r="O8" s="12" t="s">
        <v>19</v>
      </c>
      <c r="P8" s="7"/>
      <c r="Q8" s="12" t="s">
        <v>28</v>
      </c>
      <c r="S8" s="139" t="s">
        <v>23</v>
      </c>
    </row>
    <row r="9" spans="2:19" ht="16.5" customHeight="1">
      <c r="B9" s="150" t="s">
        <v>34</v>
      </c>
      <c r="C9" s="150"/>
      <c r="D9" s="100"/>
      <c r="E9" s="101"/>
      <c r="F9" s="49"/>
      <c r="G9" s="101"/>
      <c r="H9" s="49"/>
      <c r="I9" s="101"/>
      <c r="J9" s="49"/>
      <c r="K9" s="101"/>
      <c r="L9" s="49"/>
      <c r="M9" s="99"/>
      <c r="N9" s="49"/>
      <c r="O9" s="99"/>
      <c r="P9" s="49"/>
      <c r="Q9" s="99"/>
      <c r="S9" s="139"/>
    </row>
    <row r="10" spans="2:19" ht="16.5" customHeight="1">
      <c r="B10" s="150" t="s">
        <v>33</v>
      </c>
      <c r="C10" s="150"/>
      <c r="D10" s="5"/>
      <c r="E10" s="101"/>
      <c r="F10" s="49"/>
      <c r="G10" s="101"/>
      <c r="H10" s="49"/>
      <c r="I10" s="101"/>
      <c r="J10" s="49"/>
      <c r="K10" s="101"/>
      <c r="L10" s="49"/>
      <c r="M10" s="99"/>
      <c r="N10" s="49"/>
      <c r="O10" s="99"/>
      <c r="P10" s="49"/>
      <c r="Q10" s="99"/>
      <c r="S10" s="139"/>
    </row>
    <row r="11" spans="2:19" ht="16.5" customHeight="1">
      <c r="B11" s="150" t="s">
        <v>37</v>
      </c>
      <c r="C11" s="150"/>
      <c r="D11" s="5"/>
      <c r="E11" s="101"/>
      <c r="F11" s="49"/>
      <c r="G11" s="101"/>
      <c r="H11" s="49"/>
      <c r="I11" s="101"/>
      <c r="J11" s="49"/>
      <c r="K11" s="101"/>
      <c r="L11" s="49"/>
      <c r="M11" s="99"/>
      <c r="N11" s="49"/>
      <c r="O11" s="99"/>
      <c r="P11" s="49"/>
      <c r="Q11" s="99"/>
      <c r="S11" s="139"/>
    </row>
    <row r="12" spans="2:19" ht="16.5" customHeight="1">
      <c r="B12" s="126"/>
      <c r="C12" s="126"/>
      <c r="D12" s="6"/>
      <c r="E12" s="98"/>
      <c r="F12" s="49"/>
      <c r="G12" s="98"/>
      <c r="H12" s="49"/>
      <c r="I12" s="98"/>
      <c r="J12" s="49"/>
      <c r="K12" s="98"/>
      <c r="L12" s="49"/>
      <c r="M12" s="98"/>
      <c r="N12" s="49"/>
      <c r="O12" s="98"/>
      <c r="P12" s="49"/>
      <c r="Q12" s="98"/>
      <c r="S12" s="139"/>
    </row>
    <row r="13" spans="2:19" ht="16.5" customHeight="1">
      <c r="B13" s="126"/>
      <c r="C13" s="126"/>
      <c r="D13" s="6"/>
      <c r="E13" s="98"/>
      <c r="F13" s="49"/>
      <c r="G13" s="98"/>
      <c r="H13" s="49"/>
      <c r="I13" s="98"/>
      <c r="J13" s="49"/>
      <c r="K13" s="98"/>
      <c r="L13" s="49"/>
      <c r="M13" s="98"/>
      <c r="N13" s="49"/>
      <c r="O13" s="98"/>
      <c r="P13" s="49"/>
      <c r="Q13" s="98"/>
      <c r="S13" s="10"/>
    </row>
    <row r="14" spans="2:17" ht="16.5" customHeight="1">
      <c r="B14" s="6"/>
      <c r="C14" s="6"/>
      <c r="D14" s="6"/>
      <c r="E14" s="2"/>
      <c r="G14" s="2"/>
      <c r="I14" s="2"/>
      <c r="K14" s="2"/>
      <c r="M14" s="2"/>
      <c r="O14" s="2"/>
      <c r="Q14" s="2"/>
    </row>
    <row r="15" spans="5:27" ht="27.75" customHeight="1">
      <c r="E15" s="132" t="s">
        <v>10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U15" s="144" t="s">
        <v>12</v>
      </c>
      <c r="V15" s="145"/>
      <c r="W15" s="7"/>
      <c r="X15" s="131" t="s">
        <v>13</v>
      </c>
      <c r="Y15" s="131"/>
      <c r="Z15" s="7"/>
      <c r="AA15" s="129" t="s">
        <v>11</v>
      </c>
    </row>
    <row r="16" spans="2:27" ht="30" customHeight="1">
      <c r="B16" s="148" t="s">
        <v>30</v>
      </c>
      <c r="C16" s="149"/>
      <c r="D16" s="9"/>
      <c r="E16" s="84"/>
      <c r="F16" s="79"/>
      <c r="G16" s="84"/>
      <c r="H16" s="79"/>
      <c r="I16" s="84"/>
      <c r="J16" s="79"/>
      <c r="K16" s="84"/>
      <c r="L16" s="79"/>
      <c r="M16" s="84"/>
      <c r="N16" s="79"/>
      <c r="O16" s="84"/>
      <c r="P16" s="79"/>
      <c r="Q16" s="84"/>
      <c r="R16" s="63"/>
      <c r="S16" s="76">
        <v>1</v>
      </c>
      <c r="U16" s="146"/>
      <c r="V16" s="147"/>
      <c r="X16" s="131"/>
      <c r="Y16" s="131"/>
      <c r="AA16" s="130"/>
    </row>
    <row r="17" spans="2:27" ht="9.75" customHeight="1">
      <c r="B17" s="16"/>
      <c r="C17" s="16"/>
      <c r="D17" s="17"/>
      <c r="E17" s="47"/>
      <c r="F17" s="46"/>
      <c r="G17" s="47"/>
      <c r="H17" s="46"/>
      <c r="I17" s="47"/>
      <c r="J17" s="46"/>
      <c r="K17" s="47"/>
      <c r="L17" s="46"/>
      <c r="M17" s="47"/>
      <c r="N17" s="46"/>
      <c r="O17" s="47"/>
      <c r="P17" s="46"/>
      <c r="Q17" s="47"/>
      <c r="R17" s="27"/>
      <c r="S17" s="26"/>
      <c r="U17" s="6"/>
      <c r="V17" s="14"/>
      <c r="X17" s="6"/>
      <c r="Y17" s="6"/>
      <c r="AA17" s="6"/>
    </row>
    <row r="18" spans="2:28" ht="16.5" customHeight="1">
      <c r="B18" s="134" t="s">
        <v>0</v>
      </c>
      <c r="C18" s="134"/>
      <c r="D18" s="8"/>
      <c r="E18" s="64"/>
      <c r="F18" s="65"/>
      <c r="G18" s="64"/>
      <c r="H18" s="65"/>
      <c r="I18" s="103"/>
      <c r="J18" s="65"/>
      <c r="K18" s="64"/>
      <c r="L18" s="65"/>
      <c r="M18" s="64"/>
      <c r="N18" s="65"/>
      <c r="O18" s="64"/>
      <c r="P18" s="65"/>
      <c r="Q18" s="64"/>
      <c r="R18" s="66"/>
      <c r="S18" s="72"/>
      <c r="U18" s="29">
        <v>40</v>
      </c>
      <c r="V18" s="32" t="s">
        <v>25</v>
      </c>
      <c r="W18" s="6"/>
      <c r="X18" s="29">
        <f>IF(ISERROR(SUMPRODUCT(E18:S18,$E$16:$S$16)),"-",(SUMPRODUCT(E18:S18,$E$16:$S$16)))</f>
        <v>0</v>
      </c>
      <c r="Y18" s="32" t="s">
        <v>25</v>
      </c>
      <c r="Z18" s="5"/>
      <c r="AA18" s="37" t="str">
        <f aca="true" t="shared" si="0" ref="AA18:AA26">IF(ISERROR(IF(AND(X18&gt;U18),"YES","-")),"-",(IF(AND(X18&gt;U18),"YES","-")))</f>
        <v>-</v>
      </c>
      <c r="AB18" s="48" t="str">
        <f>IF(ISERROR(IF(AND(X18&gt;40),"ARTIFICIAL","  ")),"  ",IF(AND(X18&gt;40),"ARTIFICIAL","  "))</f>
        <v>  </v>
      </c>
    </row>
    <row r="19" spans="2:28" ht="16.5" customHeight="1">
      <c r="B19" s="121" t="s">
        <v>1</v>
      </c>
      <c r="C19" s="121"/>
      <c r="D19" s="8"/>
      <c r="E19" s="67"/>
      <c r="F19" s="65"/>
      <c r="G19" s="67"/>
      <c r="H19" s="65"/>
      <c r="I19" s="67"/>
      <c r="J19" s="65"/>
      <c r="K19" s="67"/>
      <c r="L19" s="65"/>
      <c r="M19" s="67"/>
      <c r="N19" s="65"/>
      <c r="O19" s="67"/>
      <c r="P19" s="65"/>
      <c r="Q19" s="67"/>
      <c r="R19" s="66"/>
      <c r="S19" s="73"/>
      <c r="U19" s="36">
        <v>16</v>
      </c>
      <c r="V19" s="33" t="s">
        <v>25</v>
      </c>
      <c r="X19" s="36">
        <f aca="true" t="shared" si="1" ref="X19:X31">IF(ISERROR(SUMPRODUCT(E19:S19,$E$16:$S$16)),"-",(SUMPRODUCT(E19:S19,$E$16:$S$16)))</f>
        <v>0</v>
      </c>
      <c r="Y19" s="33" t="s">
        <v>25</v>
      </c>
      <c r="AA19" s="39" t="str">
        <f t="shared" si="0"/>
        <v>-</v>
      </c>
      <c r="AB19" s="48" t="str">
        <f>IF(ISERROR(IF(AND(X19&gt;16),"ARTIFICIAL","  ")),"  ",IF(AND(X19&gt;16),"ARTIFICIAL","  "))</f>
        <v>  </v>
      </c>
    </row>
    <row r="20" spans="2:28" ht="16.5" customHeight="1">
      <c r="B20" s="121" t="s">
        <v>2</v>
      </c>
      <c r="C20" s="121"/>
      <c r="D20" s="8"/>
      <c r="E20" s="67"/>
      <c r="F20" s="65"/>
      <c r="G20" s="67"/>
      <c r="H20" s="65"/>
      <c r="I20" s="67"/>
      <c r="J20" s="65"/>
      <c r="K20" s="67"/>
      <c r="L20" s="65"/>
      <c r="M20" s="67"/>
      <c r="N20" s="65"/>
      <c r="O20" s="67"/>
      <c r="P20" s="65"/>
      <c r="Q20" s="67"/>
      <c r="R20" s="66"/>
      <c r="S20" s="73"/>
      <c r="U20" s="36">
        <v>250</v>
      </c>
      <c r="V20" s="33" t="s">
        <v>25</v>
      </c>
      <c r="X20" s="36">
        <f t="shared" si="1"/>
        <v>0</v>
      </c>
      <c r="Y20" s="33" t="s">
        <v>25</v>
      </c>
      <c r="AA20" s="39" t="str">
        <f t="shared" si="0"/>
        <v>-</v>
      </c>
      <c r="AB20" s="48" t="str">
        <f>IF(ISERROR(IF(AND(X20&gt;250),"ARTIFICIAL","  ")),"  ",IF(AND(X20&gt;250),"ARTIFICIAL","  "))</f>
        <v>  </v>
      </c>
    </row>
    <row r="21" spans="2:28" ht="16.5" customHeight="1">
      <c r="B21" s="121" t="s">
        <v>3</v>
      </c>
      <c r="C21" s="121"/>
      <c r="D21" s="8"/>
      <c r="E21" s="67"/>
      <c r="F21" s="65"/>
      <c r="G21" s="67"/>
      <c r="H21" s="65"/>
      <c r="I21" s="67"/>
      <c r="J21" s="65"/>
      <c r="K21" s="67"/>
      <c r="L21" s="65"/>
      <c r="M21" s="67"/>
      <c r="N21" s="65"/>
      <c r="O21" s="67"/>
      <c r="P21" s="65"/>
      <c r="Q21" s="67"/>
      <c r="R21" s="66"/>
      <c r="S21" s="73"/>
      <c r="U21" s="36">
        <v>100</v>
      </c>
      <c r="V21" s="33" t="s">
        <v>25</v>
      </c>
      <c r="X21" s="36">
        <f t="shared" si="1"/>
        <v>0</v>
      </c>
      <c r="Y21" s="33" t="s">
        <v>25</v>
      </c>
      <c r="AA21" s="39" t="str">
        <f t="shared" si="0"/>
        <v>-</v>
      </c>
      <c r="AB21" s="48" t="str">
        <f>IF(ISERROR(IF(AND(X21&gt;100),"ARTIFICIAL","  ")),"  ",IF(AND(X21&gt;100),"ARTIFICIAL","  "))</f>
        <v>  </v>
      </c>
    </row>
    <row r="22" spans="2:27" ht="16.5" customHeight="1">
      <c r="B22" s="121" t="s">
        <v>4</v>
      </c>
      <c r="C22" s="121"/>
      <c r="D22" s="8"/>
      <c r="E22" s="67"/>
      <c r="F22" s="65"/>
      <c r="G22" s="67"/>
      <c r="H22" s="65"/>
      <c r="I22" s="67"/>
      <c r="J22" s="65"/>
      <c r="K22" s="102"/>
      <c r="L22" s="65"/>
      <c r="M22" s="67"/>
      <c r="N22" s="65"/>
      <c r="O22" s="67"/>
      <c r="P22" s="65"/>
      <c r="Q22" s="67"/>
      <c r="R22" s="66"/>
      <c r="S22" s="73"/>
      <c r="U22" s="36">
        <v>100</v>
      </c>
      <c r="V22" s="33" t="s">
        <v>25</v>
      </c>
      <c r="X22" s="36">
        <f t="shared" si="1"/>
        <v>0</v>
      </c>
      <c r="Y22" s="33" t="s">
        <v>25</v>
      </c>
      <c r="AA22" s="39" t="str">
        <f t="shared" si="0"/>
        <v>-</v>
      </c>
    </row>
    <row r="23" spans="2:27" ht="16.5" customHeight="1">
      <c r="B23" s="121" t="s">
        <v>5</v>
      </c>
      <c r="C23" s="121"/>
      <c r="D23" s="8"/>
      <c r="E23" s="67"/>
      <c r="F23" s="65"/>
      <c r="G23" s="67"/>
      <c r="H23" s="65"/>
      <c r="I23" s="67"/>
      <c r="J23" s="65"/>
      <c r="K23" s="67"/>
      <c r="L23" s="65"/>
      <c r="M23" s="67"/>
      <c r="N23" s="65"/>
      <c r="O23" s="67"/>
      <c r="P23" s="65"/>
      <c r="Q23" s="67"/>
      <c r="R23" s="66"/>
      <c r="S23" s="73"/>
      <c r="U23" s="36">
        <v>15</v>
      </c>
      <c r="V23" s="33" t="s">
        <v>25</v>
      </c>
      <c r="X23" s="36">
        <f t="shared" si="1"/>
        <v>0</v>
      </c>
      <c r="Y23" s="33" t="s">
        <v>25</v>
      </c>
      <c r="AA23" s="39" t="str">
        <f t="shared" si="0"/>
        <v>-</v>
      </c>
    </row>
    <row r="24" spans="2:27" ht="16.5" customHeight="1">
      <c r="B24" s="121" t="s">
        <v>6</v>
      </c>
      <c r="C24" s="121"/>
      <c r="D24" s="8"/>
      <c r="E24" s="67"/>
      <c r="F24" s="65"/>
      <c r="G24" s="102"/>
      <c r="H24" s="65"/>
      <c r="I24" s="67"/>
      <c r="J24" s="65"/>
      <c r="K24" s="67"/>
      <c r="L24" s="65"/>
      <c r="M24" s="67"/>
      <c r="N24" s="65"/>
      <c r="O24" s="67"/>
      <c r="P24" s="65"/>
      <c r="Q24" s="67"/>
      <c r="R24" s="66"/>
      <c r="S24" s="73"/>
      <c r="U24" s="36">
        <v>1000</v>
      </c>
      <c r="V24" s="33" t="s">
        <v>25</v>
      </c>
      <c r="X24" s="36">
        <f t="shared" si="1"/>
        <v>0</v>
      </c>
      <c r="Y24" s="33" t="s">
        <v>25</v>
      </c>
      <c r="AA24" s="39" t="str">
        <f t="shared" si="0"/>
        <v>-</v>
      </c>
    </row>
    <row r="25" spans="2:27" ht="16.5" customHeight="1">
      <c r="B25" s="121" t="s">
        <v>7</v>
      </c>
      <c r="C25" s="121"/>
      <c r="D25" s="8"/>
      <c r="E25" s="102"/>
      <c r="F25" s="65"/>
      <c r="G25" s="102"/>
      <c r="H25" s="65"/>
      <c r="I25" s="102"/>
      <c r="J25" s="65"/>
      <c r="K25" s="102"/>
      <c r="L25" s="65"/>
      <c r="M25" s="67"/>
      <c r="N25" s="65"/>
      <c r="O25" s="67"/>
      <c r="P25" s="65"/>
      <c r="Q25" s="67"/>
      <c r="R25" s="66"/>
      <c r="S25" s="73"/>
      <c r="U25" s="36">
        <v>200000</v>
      </c>
      <c r="V25" s="33" t="s">
        <v>25</v>
      </c>
      <c r="X25" s="36">
        <f t="shared" si="1"/>
        <v>0</v>
      </c>
      <c r="Y25" s="33" t="s">
        <v>25</v>
      </c>
      <c r="AA25" s="39" t="str">
        <f t="shared" si="0"/>
        <v>-</v>
      </c>
    </row>
    <row r="26" spans="2:27" ht="16.5" customHeight="1">
      <c r="B26" s="121" t="s">
        <v>8</v>
      </c>
      <c r="C26" s="121"/>
      <c r="D26" s="8"/>
      <c r="E26" s="102"/>
      <c r="F26" s="65"/>
      <c r="G26" s="102"/>
      <c r="H26" s="65"/>
      <c r="I26" s="102"/>
      <c r="J26" s="65"/>
      <c r="K26" s="102"/>
      <c r="L26" s="65"/>
      <c r="M26" s="67"/>
      <c r="N26" s="65"/>
      <c r="O26" s="67"/>
      <c r="P26" s="65"/>
      <c r="Q26" s="67"/>
      <c r="R26" s="66"/>
      <c r="S26" s="73"/>
      <c r="U26" s="35">
        <v>50000</v>
      </c>
      <c r="V26" s="34" t="s">
        <v>25</v>
      </c>
      <c r="W26" s="6"/>
      <c r="X26" s="35">
        <f t="shared" si="1"/>
        <v>0</v>
      </c>
      <c r="Y26" s="34" t="s">
        <v>25</v>
      </c>
      <c r="Z26" s="6"/>
      <c r="AA26" s="38" t="str">
        <f t="shared" si="0"/>
        <v>-</v>
      </c>
    </row>
    <row r="27" spans="2:27" ht="16.5" customHeight="1">
      <c r="B27" s="121" t="s">
        <v>24</v>
      </c>
      <c r="C27" s="121"/>
      <c r="D27" s="8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70"/>
      <c r="S27" s="74"/>
      <c r="U27" s="4"/>
      <c r="V27" s="14"/>
      <c r="W27" s="6"/>
      <c r="X27" s="4"/>
      <c r="Z27" s="6"/>
      <c r="AA27" s="6"/>
    </row>
    <row r="28" spans="2:27" ht="16.5" customHeight="1">
      <c r="B28" s="121" t="s">
        <v>9</v>
      </c>
      <c r="C28" s="121"/>
      <c r="D28" s="8"/>
      <c r="E28" s="67"/>
      <c r="F28" s="65"/>
      <c r="G28" s="67"/>
      <c r="H28" s="65"/>
      <c r="I28" s="67"/>
      <c r="J28" s="65"/>
      <c r="K28" s="67"/>
      <c r="L28" s="65"/>
      <c r="M28" s="67"/>
      <c r="N28" s="65"/>
      <c r="O28" s="67"/>
      <c r="P28" s="65"/>
      <c r="Q28" s="67"/>
      <c r="R28" s="66"/>
      <c r="S28" s="73"/>
      <c r="U28" s="29">
        <v>1500</v>
      </c>
      <c r="V28" s="32" t="s">
        <v>25</v>
      </c>
      <c r="W28" s="6"/>
      <c r="X28" s="29">
        <f t="shared" si="1"/>
        <v>0</v>
      </c>
      <c r="Y28" s="32" t="s">
        <v>25</v>
      </c>
      <c r="Z28" s="6"/>
      <c r="AA28" s="37" t="str">
        <f>IF(ISERROR(IF(AND(X28&gt;U28),"YES","-")),"-",(IF(AND(X28&gt;U28),"YES","-")))</f>
        <v>-</v>
      </c>
    </row>
    <row r="29" spans="2:27" ht="16.5" customHeight="1">
      <c r="B29" s="118"/>
      <c r="C29" s="118"/>
      <c r="D29" s="8"/>
      <c r="E29" s="67"/>
      <c r="F29" s="65"/>
      <c r="G29" s="67"/>
      <c r="H29" s="65"/>
      <c r="I29" s="67"/>
      <c r="J29" s="65"/>
      <c r="K29" s="67"/>
      <c r="L29" s="65"/>
      <c r="M29" s="67"/>
      <c r="N29" s="65"/>
      <c r="O29" s="67"/>
      <c r="P29" s="65"/>
      <c r="Q29" s="67"/>
      <c r="R29" s="66"/>
      <c r="S29" s="73"/>
      <c r="U29" s="30"/>
      <c r="V29" s="33" t="s">
        <v>25</v>
      </c>
      <c r="X29" s="36">
        <f t="shared" si="1"/>
        <v>0</v>
      </c>
      <c r="Y29" s="33" t="s">
        <v>25</v>
      </c>
      <c r="AA29" s="39" t="str">
        <f>IF(ISERROR(IF(AND(X29&gt;U29),"YES","-")),"-",(IF(AND(X29&gt;U29),"YES","-")))</f>
        <v>-</v>
      </c>
    </row>
    <row r="30" spans="2:27" ht="16.5" customHeight="1">
      <c r="B30" s="118"/>
      <c r="C30" s="118"/>
      <c r="D30" s="8"/>
      <c r="E30" s="67"/>
      <c r="F30" s="65"/>
      <c r="G30" s="67"/>
      <c r="H30" s="65"/>
      <c r="I30" s="67"/>
      <c r="J30" s="65"/>
      <c r="K30" s="67"/>
      <c r="L30" s="65"/>
      <c r="M30" s="67"/>
      <c r="N30" s="65"/>
      <c r="O30" s="67"/>
      <c r="P30" s="65"/>
      <c r="Q30" s="67"/>
      <c r="R30" s="66"/>
      <c r="S30" s="73"/>
      <c r="U30" s="30"/>
      <c r="V30" s="33" t="s">
        <v>25</v>
      </c>
      <c r="X30" s="36">
        <f t="shared" si="1"/>
        <v>0</v>
      </c>
      <c r="Y30" s="33" t="s">
        <v>25</v>
      </c>
      <c r="AA30" s="39" t="str">
        <f>IF(ISERROR(IF(AND(X30&gt;U30),"YES","-")),"-",(IF(AND(X30&gt;U30),"YES","-")))</f>
        <v>-</v>
      </c>
    </row>
    <row r="31" spans="2:27" ht="16.5" customHeight="1">
      <c r="B31" s="119"/>
      <c r="C31" s="119"/>
      <c r="D31" s="8"/>
      <c r="E31" s="71"/>
      <c r="F31" s="65"/>
      <c r="G31" s="71"/>
      <c r="H31" s="65"/>
      <c r="I31" s="71"/>
      <c r="J31" s="65"/>
      <c r="K31" s="71"/>
      <c r="L31" s="65"/>
      <c r="M31" s="71"/>
      <c r="N31" s="65"/>
      <c r="O31" s="71"/>
      <c r="P31" s="65"/>
      <c r="Q31" s="71"/>
      <c r="R31" s="66"/>
      <c r="S31" s="75"/>
      <c r="U31" s="31"/>
      <c r="V31" s="34" t="s">
        <v>25</v>
      </c>
      <c r="X31" s="35">
        <f t="shared" si="1"/>
        <v>0</v>
      </c>
      <c r="Y31" s="34" t="s">
        <v>25</v>
      </c>
      <c r="AA31" s="38" t="str">
        <f>IF(ISERROR(IF(AND(X31&gt;U31),"YES","-")),"-",(IF(AND(X31&gt;U31),"YES","-")))</f>
        <v>-</v>
      </c>
    </row>
    <row r="32" spans="2:27" ht="9.75" customHeight="1">
      <c r="B32" s="18"/>
      <c r="C32" s="18"/>
      <c r="D32" s="6"/>
      <c r="E32" s="19"/>
      <c r="G32" s="19"/>
      <c r="I32" s="19"/>
      <c r="K32" s="19"/>
      <c r="M32" s="19"/>
      <c r="O32" s="19"/>
      <c r="Q32" s="19"/>
      <c r="R32" s="2"/>
      <c r="T32" s="2"/>
      <c r="U32" s="15"/>
      <c r="V32" s="14"/>
      <c r="W32" s="6"/>
      <c r="X32" s="40"/>
      <c r="Y32" s="41"/>
      <c r="Z32" s="6"/>
      <c r="AA32" s="15"/>
    </row>
    <row r="33" spans="2:42" s="23" customFormat="1" ht="16.5" customHeight="1">
      <c r="B33" s="120"/>
      <c r="C33" s="12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R33" s="127" t="s">
        <v>26</v>
      </c>
      <c r="S33" s="127"/>
      <c r="U33" s="29">
        <v>40</v>
      </c>
      <c r="V33" s="32" t="s">
        <v>25</v>
      </c>
      <c r="W33" s="24"/>
      <c r="X33" s="29" t="str">
        <f>IF(ISERROR(IF(AND((X19+X18)&gt;X18,(X19+X18)&gt;X19),(X18+(X19*2.5)),"-")),"-",IF(AND((X18+X19)&gt;X18,(X18+X19)&gt;X19),(X18+(X19*2.5)),"-"))</f>
        <v>-</v>
      </c>
      <c r="Y33" s="32" t="s">
        <v>25</v>
      </c>
      <c r="Z33" s="24"/>
      <c r="AA33" s="37" t="str">
        <f>IF(ISERROR(IF(AND(X18&gt;0,X19&gt;0,X33&gt;U33),"YES","-")),"-",(IF(AND(X18&gt;0,X19&gt;0,X33&gt;U33),"YES","-")))</f>
        <v>-</v>
      </c>
      <c r="AB33" s="48" t="str">
        <f>IF(ISERROR(IF(AND(X19&gt;0,X18&gt;0,(X18+(X19*2.5))&gt;40),"ARTIFICIAL","  ")),"  ",IF(AND(X19&gt;0,X18&gt;0,(X18+(X19*2.5))&gt;40),"ARTIFICIAL","  "))</f>
        <v>  </v>
      </c>
      <c r="AH33" s="97"/>
      <c r="AI33" s="97"/>
      <c r="AJ33" s="97"/>
      <c r="AK33" s="97"/>
      <c r="AL33" s="97"/>
      <c r="AM33" s="97"/>
      <c r="AN33" s="97"/>
      <c r="AO33" s="97"/>
      <c r="AP33" s="97"/>
    </row>
    <row r="34" spans="2:44" s="23" customFormat="1" ht="16.5" customHeight="1">
      <c r="B34" s="120"/>
      <c r="C34" s="120"/>
      <c r="D34" s="21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R34" s="127" t="s">
        <v>27</v>
      </c>
      <c r="S34" s="127"/>
      <c r="U34" s="35">
        <v>250</v>
      </c>
      <c r="V34" s="34" t="s">
        <v>25</v>
      </c>
      <c r="W34" s="24"/>
      <c r="X34" s="35" t="str">
        <f>IF(ISERROR(IF(AND((X20+X21)&gt;X21,(X20+X21)&gt;X20),(X20+(X21*2.5)),"-")),"-",IF(AND((X21+X20)&gt;X21,(X21+X20)&gt;X20),(X20+(X21*2.5)),"-"))</f>
        <v>-</v>
      </c>
      <c r="Y34" s="34" t="s">
        <v>25</v>
      </c>
      <c r="Z34" s="24"/>
      <c r="AA34" s="38" t="str">
        <f>IF(ISERROR(IF(AND(X20&gt;0,X21&gt;0,X34&gt;U34),"YES","-")),"-",(IF(AND(X20&gt;0,X21&gt;0,X34&gt;U34),"YES","-")))</f>
        <v>-</v>
      </c>
      <c r="AB34" s="48" t="str">
        <f>IF(ISERROR(IF(AND(X20&gt;0,X21&gt;0,(X20+(X21*2.5))&gt;250),"ARTIFICIAL","  ")),"  ",IF(AND(X20&gt;0,X21&gt;0,(X20+(X21*2.5))&gt;250),"ARTIFICIAL","  "))</f>
        <v>  </v>
      </c>
      <c r="AF34" s="138"/>
      <c r="AG34" s="138"/>
      <c r="AH34" s="42"/>
      <c r="AI34" s="2"/>
      <c r="AJ34" s="2"/>
      <c r="AK34" s="128"/>
      <c r="AL34" s="128"/>
      <c r="AM34" s="128"/>
      <c r="AN34" s="128"/>
      <c r="AO34" s="128"/>
      <c r="AP34" s="128"/>
      <c r="AQ34" s="1"/>
      <c r="AR34" s="1"/>
    </row>
    <row r="35" spans="2:44" s="23" customFormat="1" ht="9.75" customHeight="1">
      <c r="B35" s="20"/>
      <c r="C35" s="20"/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R35" s="51"/>
      <c r="S35" s="51"/>
      <c r="U35" s="4"/>
      <c r="V35" s="14"/>
      <c r="W35" s="24"/>
      <c r="X35" s="52"/>
      <c r="Y35" s="14"/>
      <c r="Z35" s="24"/>
      <c r="AA35" s="53"/>
      <c r="AB35" s="55"/>
      <c r="AF35" s="11"/>
      <c r="AG35" s="11"/>
      <c r="AH35" s="42"/>
      <c r="AI35" s="2"/>
      <c r="AJ35" s="2"/>
      <c r="AK35" s="43"/>
      <c r="AL35" s="43"/>
      <c r="AM35" s="43"/>
      <c r="AN35" s="43"/>
      <c r="AO35" s="43"/>
      <c r="AP35" s="43"/>
      <c r="AQ35" s="1"/>
      <c r="AR35" s="1"/>
    </row>
    <row r="36" spans="2:44" s="56" customFormat="1" ht="30" customHeight="1">
      <c r="B36" s="111" t="s">
        <v>31</v>
      </c>
      <c r="C36" s="112"/>
      <c r="D36" s="1"/>
      <c r="E36" s="94"/>
      <c r="F36" s="81"/>
      <c r="G36" s="95"/>
      <c r="H36" s="81"/>
      <c r="I36" s="95"/>
      <c r="J36" s="81"/>
      <c r="K36" s="95"/>
      <c r="L36" s="81"/>
      <c r="M36" s="95"/>
      <c r="N36" s="81"/>
      <c r="O36" s="95"/>
      <c r="P36" s="81"/>
      <c r="Q36" s="95"/>
      <c r="R36" s="1"/>
      <c r="S36" s="113"/>
      <c r="T36" s="113"/>
      <c r="U36" s="113"/>
      <c r="V36" s="62"/>
      <c r="W36" s="114"/>
      <c r="X36" s="114"/>
      <c r="Y36" s="114"/>
      <c r="Z36" s="114"/>
      <c r="AA36" s="57"/>
      <c r="AB36" s="58"/>
      <c r="AF36" s="115"/>
      <c r="AG36" s="115"/>
      <c r="AH36" s="109"/>
      <c r="AI36" s="109"/>
      <c r="AJ36" s="109"/>
      <c r="AK36" s="110"/>
      <c r="AL36" s="110"/>
      <c r="AM36" s="110"/>
      <c r="AN36" s="110"/>
      <c r="AO36" s="110"/>
      <c r="AP36" s="110"/>
      <c r="AQ36" s="1"/>
      <c r="AR36" s="1"/>
    </row>
    <row r="37" spans="2:44" s="56" customFormat="1" ht="7.5" customHeight="1">
      <c r="B37" s="85"/>
      <c r="C37" s="85"/>
      <c r="D37" s="2"/>
      <c r="E37" s="86"/>
      <c r="F37" s="87"/>
      <c r="G37" s="88"/>
      <c r="H37" s="87"/>
      <c r="I37" s="88"/>
      <c r="J37" s="87"/>
      <c r="K37" s="88"/>
      <c r="L37" s="87"/>
      <c r="M37" s="88"/>
      <c r="N37" s="87"/>
      <c r="O37" s="88"/>
      <c r="P37" s="87"/>
      <c r="Q37" s="88"/>
      <c r="R37" s="1"/>
      <c r="S37" s="54"/>
      <c r="T37" s="54"/>
      <c r="U37" s="54"/>
      <c r="V37" s="62"/>
      <c r="W37" s="7"/>
      <c r="X37" s="7"/>
      <c r="Y37" s="7"/>
      <c r="Z37" s="7"/>
      <c r="AA37" s="57"/>
      <c r="AB37" s="58"/>
      <c r="AF37" s="3"/>
      <c r="AG37" s="3"/>
      <c r="AH37" s="77"/>
      <c r="AI37" s="77"/>
      <c r="AJ37" s="77"/>
      <c r="AK37" s="78"/>
      <c r="AL37" s="78"/>
      <c r="AM37" s="78"/>
      <c r="AN37" s="78"/>
      <c r="AO37" s="78"/>
      <c r="AP37" s="78"/>
      <c r="AQ37" s="1"/>
      <c r="AR37" s="1"/>
    </row>
    <row r="38" spans="2:44" s="56" customFormat="1" ht="30" customHeight="1">
      <c r="B38" s="142" t="s">
        <v>32</v>
      </c>
      <c r="C38" s="143"/>
      <c r="D38" s="89"/>
      <c r="E38" s="93">
        <f>IF(ISERROR(E16*E36),"-",E16*E36)</f>
        <v>0</v>
      </c>
      <c r="F38" s="90"/>
      <c r="G38" s="93">
        <f>IF(ISERROR(G16*G36),"-",G16*G36)</f>
        <v>0</v>
      </c>
      <c r="H38" s="90"/>
      <c r="I38" s="93">
        <f>IF(ISERROR(I16*I36),"-",I16*I36)</f>
        <v>0</v>
      </c>
      <c r="J38" s="90"/>
      <c r="K38" s="93">
        <f>IF(ISERROR(K16*K36),"-",K16*K36)</f>
        <v>0</v>
      </c>
      <c r="L38" s="90"/>
      <c r="M38" s="93">
        <f>IF(ISERROR(M16*M36),"-",M16*M36)</f>
        <v>0</v>
      </c>
      <c r="N38" s="90"/>
      <c r="O38" s="93">
        <f>IF(ISERROR(O16*O36),"-",O16*O36)</f>
        <v>0</v>
      </c>
      <c r="P38" s="90"/>
      <c r="Q38" s="93">
        <f>IF(ISERROR(Q16*Q36),"-",Q16*Q36)</f>
        <v>0</v>
      </c>
      <c r="R38" s="1"/>
      <c r="S38" s="113"/>
      <c r="T38" s="113"/>
      <c r="U38" s="113"/>
      <c r="V38" s="62"/>
      <c r="W38" s="114"/>
      <c r="X38" s="114"/>
      <c r="Y38" s="114"/>
      <c r="Z38" s="114"/>
      <c r="AA38" s="57"/>
      <c r="AB38" s="58"/>
      <c r="AF38" s="115"/>
      <c r="AG38" s="115"/>
      <c r="AH38" s="109"/>
      <c r="AI38" s="109"/>
      <c r="AJ38" s="109"/>
      <c r="AK38" s="110"/>
      <c r="AL38" s="110"/>
      <c r="AM38" s="110"/>
      <c r="AN38" s="110"/>
      <c r="AO38" s="110"/>
      <c r="AP38" s="110"/>
      <c r="AQ38" s="1"/>
      <c r="AR38" s="1"/>
    </row>
    <row r="39" spans="2:44" s="56" customFormat="1" ht="7.5" customHeight="1" thickBot="1">
      <c r="B39" s="54"/>
      <c r="C39" s="54"/>
      <c r="D39" s="1"/>
      <c r="E39" s="61"/>
      <c r="F39" s="60"/>
      <c r="G39" s="61"/>
      <c r="H39" s="60"/>
      <c r="I39" s="61"/>
      <c r="J39" s="60"/>
      <c r="K39" s="61"/>
      <c r="L39" s="60"/>
      <c r="M39" s="61"/>
      <c r="N39" s="60"/>
      <c r="O39" s="61"/>
      <c r="P39" s="60"/>
      <c r="Q39" s="61"/>
      <c r="R39" s="1"/>
      <c r="S39" s="54"/>
      <c r="T39" s="54"/>
      <c r="U39" s="54"/>
      <c r="V39" s="62"/>
      <c r="W39" s="7"/>
      <c r="X39" s="7"/>
      <c r="Y39" s="7"/>
      <c r="Z39" s="7"/>
      <c r="AA39" s="57"/>
      <c r="AB39" s="58"/>
      <c r="AF39" s="3"/>
      <c r="AG39" s="3"/>
      <c r="AH39" s="77"/>
      <c r="AI39" s="77"/>
      <c r="AJ39" s="77"/>
      <c r="AK39" s="78"/>
      <c r="AL39" s="78"/>
      <c r="AM39" s="78"/>
      <c r="AN39" s="78"/>
      <c r="AO39" s="78"/>
      <c r="AP39" s="78"/>
      <c r="AQ39" s="1"/>
      <c r="AR39" s="1"/>
    </row>
    <row r="40" spans="2:44" s="56" customFormat="1" ht="30" customHeight="1" thickBot="1">
      <c r="B40" s="116" t="s">
        <v>29</v>
      </c>
      <c r="C40" s="116"/>
      <c r="D40" s="1"/>
      <c r="E40" s="96"/>
      <c r="F40" s="60"/>
      <c r="G40" s="61"/>
      <c r="H40" s="60"/>
      <c r="I40" s="106" t="s">
        <v>36</v>
      </c>
      <c r="J40" s="107"/>
      <c r="K40" s="107"/>
      <c r="L40" s="107"/>
      <c r="M40" s="108"/>
      <c r="N40" s="82"/>
      <c r="O40" s="83">
        <f>IF(ISERROR((SUM(E38,G38,I38,K38,M38,O38,Q38))),"-",SUM(E38,G38,I38,K38,M38,O38,Q38))</f>
        <v>0</v>
      </c>
      <c r="R40" s="1"/>
      <c r="T40" s="54"/>
      <c r="U40" s="114"/>
      <c r="V40" s="114"/>
      <c r="W40" s="7"/>
      <c r="X40" s="7"/>
      <c r="Y40" s="7"/>
      <c r="Z40" s="7"/>
      <c r="AA40" s="57"/>
      <c r="AB40" s="58"/>
      <c r="AF40" s="3"/>
      <c r="AG40" s="3"/>
      <c r="AH40" s="77"/>
      <c r="AI40" s="77"/>
      <c r="AJ40" s="77"/>
      <c r="AK40" s="78"/>
      <c r="AL40" s="78"/>
      <c r="AM40" s="78"/>
      <c r="AN40" s="78"/>
      <c r="AO40" s="78"/>
      <c r="AP40" s="78"/>
      <c r="AQ40" s="1"/>
      <c r="AR40" s="1"/>
    </row>
    <row r="41" spans="7:44" s="25" customFormat="1" ht="9.75" customHeight="1">
      <c r="G41" s="50"/>
      <c r="X41" s="28"/>
      <c r="Y41" s="59"/>
      <c r="Z41" s="59"/>
      <c r="AA41" s="59"/>
      <c r="AB41" s="59"/>
      <c r="AF41" s="3"/>
      <c r="AG41" s="3"/>
      <c r="AH41" s="77"/>
      <c r="AI41" s="77"/>
      <c r="AJ41" s="77"/>
      <c r="AK41" s="78"/>
      <c r="AL41" s="78"/>
      <c r="AM41" s="78"/>
      <c r="AN41" s="78"/>
      <c r="AO41" s="78"/>
      <c r="AP41" s="78"/>
      <c r="AQ41" s="1"/>
      <c r="AR41" s="1"/>
    </row>
    <row r="42" spans="5:42" ht="18"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U42" s="140"/>
      <c r="V42" s="140"/>
      <c r="W42" s="140"/>
      <c r="X42" s="140"/>
      <c r="Y42" s="140"/>
      <c r="Z42" s="140"/>
      <c r="AF42" s="115"/>
      <c r="AG42" s="115"/>
      <c r="AH42" s="109"/>
      <c r="AI42" s="109"/>
      <c r="AJ42" s="109"/>
      <c r="AK42" s="110"/>
      <c r="AL42" s="110"/>
      <c r="AM42" s="110"/>
      <c r="AN42" s="110"/>
      <c r="AO42" s="110"/>
      <c r="AP42" s="110"/>
    </row>
    <row r="43" spans="2:42" ht="15.75">
      <c r="B43" s="123"/>
      <c r="C43" s="123"/>
      <c r="D43" s="6"/>
      <c r="E43" s="98"/>
      <c r="F43" s="49"/>
      <c r="G43" s="98"/>
      <c r="H43" s="49"/>
      <c r="I43" s="98"/>
      <c r="J43" s="49"/>
      <c r="K43" s="98"/>
      <c r="L43" s="49"/>
      <c r="M43" s="98"/>
      <c r="N43" s="49"/>
      <c r="O43" s="98"/>
      <c r="P43" s="49"/>
      <c r="Q43" s="98"/>
      <c r="R43" s="49"/>
      <c r="S43" s="98"/>
      <c r="T43" s="2"/>
      <c r="U43" s="136"/>
      <c r="V43" s="136"/>
      <c r="W43" s="136"/>
      <c r="X43" s="136"/>
      <c r="Y43" s="136"/>
      <c r="Z43" s="136"/>
      <c r="AF43" s="115"/>
      <c r="AG43" s="115"/>
      <c r="AH43" s="109"/>
      <c r="AI43" s="109"/>
      <c r="AJ43" s="109"/>
      <c r="AK43" s="110"/>
      <c r="AL43" s="110"/>
      <c r="AM43" s="110"/>
      <c r="AN43" s="110"/>
      <c r="AO43" s="110"/>
      <c r="AP43" s="110"/>
    </row>
    <row r="44" spans="2:42" ht="15.75">
      <c r="B44" s="123"/>
      <c r="C44" s="123"/>
      <c r="D44" s="6"/>
      <c r="E44" s="98"/>
      <c r="F44" s="49"/>
      <c r="G44" s="98"/>
      <c r="H44" s="49"/>
      <c r="I44" s="98"/>
      <c r="J44" s="49"/>
      <c r="K44" s="98"/>
      <c r="L44" s="49"/>
      <c r="M44" s="98"/>
      <c r="N44" s="49"/>
      <c r="O44" s="98"/>
      <c r="P44" s="49"/>
      <c r="Q44" s="98"/>
      <c r="R44" s="49"/>
      <c r="S44" s="98"/>
      <c r="T44" s="2"/>
      <c r="U44" s="136"/>
      <c r="V44" s="136"/>
      <c r="W44" s="136"/>
      <c r="X44" s="136"/>
      <c r="Y44" s="136"/>
      <c r="Z44" s="136"/>
      <c r="AF44" s="115"/>
      <c r="AG44" s="115"/>
      <c r="AH44" s="109"/>
      <c r="AI44" s="109"/>
      <c r="AJ44" s="109"/>
      <c r="AK44" s="110"/>
      <c r="AL44" s="110"/>
      <c r="AM44" s="110"/>
      <c r="AN44" s="110"/>
      <c r="AO44" s="110"/>
      <c r="AP44" s="110"/>
    </row>
    <row r="45" spans="2:42" ht="15.75">
      <c r="B45" s="123"/>
      <c r="C45" s="123"/>
      <c r="D45" s="6"/>
      <c r="E45" s="98"/>
      <c r="F45" s="49"/>
      <c r="G45" s="98"/>
      <c r="H45" s="49"/>
      <c r="I45" s="98"/>
      <c r="J45" s="49"/>
      <c r="K45" s="98"/>
      <c r="L45" s="49"/>
      <c r="M45" s="98"/>
      <c r="N45" s="49"/>
      <c r="O45" s="98"/>
      <c r="P45" s="49"/>
      <c r="Q45" s="98"/>
      <c r="R45" s="49"/>
      <c r="S45" s="98"/>
      <c r="T45" s="2"/>
      <c r="U45" s="136"/>
      <c r="V45" s="136"/>
      <c r="W45" s="136"/>
      <c r="X45" s="136"/>
      <c r="Y45" s="136"/>
      <c r="Z45" s="136"/>
      <c r="AF45" s="115"/>
      <c r="AG45" s="115"/>
      <c r="AH45" s="109"/>
      <c r="AI45" s="109"/>
      <c r="AJ45" s="109"/>
      <c r="AK45" s="110"/>
      <c r="AL45" s="110"/>
      <c r="AM45" s="110"/>
      <c r="AN45" s="110"/>
      <c r="AO45" s="110"/>
      <c r="AP45" s="110"/>
    </row>
    <row r="46" spans="2:42" ht="15.75">
      <c r="B46" s="123"/>
      <c r="C46" s="123"/>
      <c r="D46" s="6"/>
      <c r="E46" s="98"/>
      <c r="F46" s="49"/>
      <c r="G46" s="98"/>
      <c r="H46" s="49"/>
      <c r="I46" s="98"/>
      <c r="J46" s="49"/>
      <c r="K46" s="98"/>
      <c r="L46" s="49"/>
      <c r="M46" s="98"/>
      <c r="N46" s="49"/>
      <c r="O46" s="98"/>
      <c r="P46" s="49"/>
      <c r="Q46" s="98"/>
      <c r="R46" s="49"/>
      <c r="S46" s="98"/>
      <c r="T46" s="2"/>
      <c r="U46" s="136"/>
      <c r="V46" s="136"/>
      <c r="W46" s="136"/>
      <c r="X46" s="136"/>
      <c r="Y46" s="136"/>
      <c r="Z46" s="136"/>
      <c r="AF46" s="115"/>
      <c r="AG46" s="115"/>
      <c r="AH46" s="109"/>
      <c r="AI46" s="109"/>
      <c r="AJ46" s="109"/>
      <c r="AK46" s="110"/>
      <c r="AL46" s="110"/>
      <c r="AM46" s="110"/>
      <c r="AN46" s="110"/>
      <c r="AO46" s="110"/>
      <c r="AP46" s="110"/>
    </row>
    <row r="47" spans="2:42" ht="15.75">
      <c r="B47" s="123"/>
      <c r="C47" s="123"/>
      <c r="D47" s="6"/>
      <c r="E47" s="98"/>
      <c r="F47" s="49"/>
      <c r="G47" s="98"/>
      <c r="H47" s="49"/>
      <c r="I47" s="98"/>
      <c r="J47" s="49"/>
      <c r="K47" s="98"/>
      <c r="L47" s="49"/>
      <c r="M47" s="98"/>
      <c r="N47" s="49"/>
      <c r="O47" s="98"/>
      <c r="P47" s="49"/>
      <c r="Q47" s="98"/>
      <c r="R47" s="49"/>
      <c r="S47" s="98"/>
      <c r="T47" s="2"/>
      <c r="U47" s="136"/>
      <c r="V47" s="136"/>
      <c r="W47" s="136"/>
      <c r="X47" s="136"/>
      <c r="Y47" s="136"/>
      <c r="Z47" s="136"/>
      <c r="AF47" s="115"/>
      <c r="AG47" s="115"/>
      <c r="AH47" s="109"/>
      <c r="AI47" s="109"/>
      <c r="AJ47" s="109"/>
      <c r="AK47" s="110"/>
      <c r="AL47" s="110"/>
      <c r="AM47" s="110"/>
      <c r="AN47" s="110"/>
      <c r="AO47" s="110"/>
      <c r="AP47" s="110"/>
    </row>
    <row r="48" spans="32:42" ht="15">
      <c r="AF48" s="115"/>
      <c r="AG48" s="115"/>
      <c r="AH48" s="109"/>
      <c r="AI48" s="109"/>
      <c r="AJ48" s="109"/>
      <c r="AK48" s="110"/>
      <c r="AL48" s="110"/>
      <c r="AM48" s="110"/>
      <c r="AN48" s="110"/>
      <c r="AO48" s="110"/>
      <c r="AP48" s="110"/>
    </row>
    <row r="49" spans="2:42" ht="15">
      <c r="B49" s="2"/>
      <c r="C49" s="2"/>
      <c r="E49" s="2"/>
      <c r="G49" s="2"/>
      <c r="I49" s="2"/>
      <c r="K49" s="2"/>
      <c r="M49" s="2"/>
      <c r="O49" s="2"/>
      <c r="AF49" s="3"/>
      <c r="AG49" s="3"/>
      <c r="AH49" s="77"/>
      <c r="AI49" s="77"/>
      <c r="AJ49" s="77"/>
      <c r="AK49" s="78"/>
      <c r="AL49" s="78"/>
      <c r="AM49" s="78"/>
      <c r="AN49" s="78"/>
      <c r="AO49" s="78"/>
      <c r="AP49" s="78"/>
    </row>
    <row r="50" spans="2:42" ht="15.75" customHeight="1">
      <c r="B50" s="2"/>
      <c r="C50" s="141"/>
      <c r="D50" s="141"/>
      <c r="E50" s="91"/>
      <c r="F50" s="80"/>
      <c r="G50" s="91"/>
      <c r="H50" s="62"/>
      <c r="I50" s="92"/>
      <c r="K50" s="2"/>
      <c r="M50" s="2"/>
      <c r="O50" s="2"/>
      <c r="AH50" s="2"/>
      <c r="AI50" s="2"/>
      <c r="AJ50" s="2"/>
      <c r="AK50" s="2"/>
      <c r="AL50" s="2"/>
      <c r="AM50" s="2"/>
      <c r="AN50" s="2"/>
      <c r="AO50" s="2"/>
      <c r="AP50" s="2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91">
    <mergeCell ref="B43:C43"/>
    <mergeCell ref="B44:C44"/>
    <mergeCell ref="B45:C45"/>
    <mergeCell ref="B46:C46"/>
    <mergeCell ref="B13:C13"/>
    <mergeCell ref="B9:C9"/>
    <mergeCell ref="B10:C10"/>
    <mergeCell ref="B11:C11"/>
    <mergeCell ref="AK46:AP46"/>
    <mergeCell ref="C50:D50"/>
    <mergeCell ref="B38:C38"/>
    <mergeCell ref="U40:V40"/>
    <mergeCell ref="U15:V16"/>
    <mergeCell ref="U46:Z46"/>
    <mergeCell ref="U47:Z47"/>
    <mergeCell ref="B16:C16"/>
    <mergeCell ref="U45:Z45"/>
    <mergeCell ref="AH46:AJ46"/>
    <mergeCell ref="AH47:AJ47"/>
    <mergeCell ref="AF47:AG47"/>
    <mergeCell ref="AK48:AP48"/>
    <mergeCell ref="AK47:AP47"/>
    <mergeCell ref="AK38:AP38"/>
    <mergeCell ref="AK42:AP42"/>
    <mergeCell ref="AK43:AP43"/>
    <mergeCell ref="AK44:AP44"/>
    <mergeCell ref="AK45:AP45"/>
    <mergeCell ref="AF43:AG43"/>
    <mergeCell ref="U42:Z42"/>
    <mergeCell ref="S38:U38"/>
    <mergeCell ref="S3:X3"/>
    <mergeCell ref="AH48:AJ48"/>
    <mergeCell ref="AF48:AG48"/>
    <mergeCell ref="AH38:AJ38"/>
    <mergeCell ref="AH42:AJ42"/>
    <mergeCell ref="AH43:AJ43"/>
    <mergeCell ref="AH44:AJ44"/>
    <mergeCell ref="AH45:AJ45"/>
    <mergeCell ref="AF44:AG44"/>
    <mergeCell ref="AF45:AG45"/>
    <mergeCell ref="AF46:AG46"/>
    <mergeCell ref="U43:Z43"/>
    <mergeCell ref="U44:Z44"/>
    <mergeCell ref="E1:W1"/>
    <mergeCell ref="AF34:AG34"/>
    <mergeCell ref="AF38:AG38"/>
    <mergeCell ref="AF42:AG42"/>
    <mergeCell ref="S8:S12"/>
    <mergeCell ref="AA15:AA16"/>
    <mergeCell ref="X15:Y16"/>
    <mergeCell ref="W38:Z38"/>
    <mergeCell ref="E15:Q15"/>
    <mergeCell ref="Y3:AA3"/>
    <mergeCell ref="B18:C18"/>
    <mergeCell ref="B19:C19"/>
    <mergeCell ref="B20:C20"/>
    <mergeCell ref="B21:C21"/>
    <mergeCell ref="E5:I5"/>
    <mergeCell ref="AK34:AP34"/>
    <mergeCell ref="B28:C28"/>
    <mergeCell ref="B29:C29"/>
    <mergeCell ref="B22:C22"/>
    <mergeCell ref="B23:C23"/>
    <mergeCell ref="B24:C24"/>
    <mergeCell ref="B25:C25"/>
    <mergeCell ref="R34:S34"/>
    <mergeCell ref="B47:C47"/>
    <mergeCell ref="E42:S42"/>
    <mergeCell ref="B3:C3"/>
    <mergeCell ref="B4:C4"/>
    <mergeCell ref="B5:C5"/>
    <mergeCell ref="E3:I3"/>
    <mergeCell ref="E4:I4"/>
    <mergeCell ref="B12:C12"/>
    <mergeCell ref="B34:C34"/>
    <mergeCell ref="R33:S33"/>
    <mergeCell ref="L4:N4"/>
    <mergeCell ref="B30:C30"/>
    <mergeCell ref="B31:C31"/>
    <mergeCell ref="B33:C33"/>
    <mergeCell ref="B26:C26"/>
    <mergeCell ref="B27:C27"/>
    <mergeCell ref="E7:Q7"/>
    <mergeCell ref="I40:M40"/>
    <mergeCell ref="AH36:AJ36"/>
    <mergeCell ref="AK36:AP36"/>
    <mergeCell ref="B36:C36"/>
    <mergeCell ref="S36:U36"/>
    <mergeCell ref="W36:Z36"/>
    <mergeCell ref="AF36:AG36"/>
    <mergeCell ref="B40:C40"/>
  </mergeCells>
  <printOptions horizontalCentered="1" verticalCentered="1"/>
  <pageMargins left="0" right="0" top="0" bottom="0" header="0.31" footer="0.3"/>
  <pageSetup horizontalDpi="600" verticalDpi="600" orientation="landscape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TTB</dc:creator>
  <cp:keywords/>
  <dc:description/>
  <cp:lastModifiedBy>Christian, Janelle</cp:lastModifiedBy>
  <cp:lastPrinted>2017-09-22T00:02:57Z</cp:lastPrinted>
  <dcterms:created xsi:type="dcterms:W3CDTF">2008-01-10T20:08:23Z</dcterms:created>
  <dcterms:modified xsi:type="dcterms:W3CDTF">2017-09-28T17:52:14Z</dcterms:modified>
  <cp:category/>
  <cp:version/>
  <cp:contentType/>
  <cp:contentStatus/>
</cp:coreProperties>
</file>