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0" windowWidth="16875" windowHeight="148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'Sheet1'!$A$1:$AR$39</definedName>
  </definedNames>
  <calcPr fullCalcOnLoad="1"/>
</workbook>
</file>

<file path=xl/sharedStrings.xml><?xml version="1.0" encoding="utf-8"?>
<sst xmlns="http://schemas.openxmlformats.org/spreadsheetml/2006/main" count="94" uniqueCount="50">
  <si>
    <t>Synthetic Vanillin</t>
  </si>
  <si>
    <t>Ethyl Vanillin</t>
  </si>
  <si>
    <t>Synthetic Maltol</t>
  </si>
  <si>
    <t>Ethyl Maltol</t>
  </si>
  <si>
    <t>Ester Gum</t>
  </si>
  <si>
    <t>BVO</t>
  </si>
  <si>
    <t>Sodium Benzoate</t>
  </si>
  <si>
    <t>Gum Arabic/Acacia</t>
  </si>
  <si>
    <t>Propylene Glycol</t>
  </si>
  <si>
    <t>Acetic Acid</t>
  </si>
  <si>
    <t>Limited Flavor Components Concentration (ppm)</t>
  </si>
  <si>
    <t>Over Limit?</t>
  </si>
  <si>
    <t>TTB Limitation</t>
  </si>
  <si>
    <t>Total (ppm) in finished Product</t>
  </si>
  <si>
    <t>Flavor #1</t>
  </si>
  <si>
    <t>Flavor #2</t>
  </si>
  <si>
    <t>Flavor #3</t>
  </si>
  <si>
    <t>Flavor #4</t>
  </si>
  <si>
    <t>Flavor #5</t>
  </si>
  <si>
    <t>Flavor #6</t>
  </si>
  <si>
    <t>Flavor Information</t>
  </si>
  <si>
    <t>Producer:</t>
  </si>
  <si>
    <t>Date:</t>
  </si>
  <si>
    <t>Limited Ingredients Added Directly to Product</t>
  </si>
  <si>
    <t>BHA (&lt;0.5% Ess Oil)</t>
  </si>
  <si>
    <t>ppm</t>
  </si>
  <si>
    <t>Total Vanillin</t>
  </si>
  <si>
    <t>Total Maltol</t>
  </si>
  <si>
    <t>Flavor #7</t>
  </si>
  <si>
    <t>Total Volume of Finished Beverage Product</t>
  </si>
  <si>
    <t>% by Volume</t>
  </si>
  <si>
    <r>
      <t xml:space="preserve">Volume of Flavor Used </t>
    </r>
    <r>
      <rPr>
        <sz val="8.5"/>
        <rFont val="Arial"/>
        <family val="2"/>
      </rPr>
      <t>(highest value)</t>
    </r>
  </si>
  <si>
    <t>Alcohol Content of Finished Product (%)</t>
  </si>
  <si>
    <t>Total Volume of Alcohol</t>
  </si>
  <si>
    <t>Alcohol Content of Each Flavor (volume)</t>
  </si>
  <si>
    <r>
      <t xml:space="preserve">% </t>
    </r>
    <r>
      <rPr>
        <sz val="10"/>
        <color indexed="12"/>
        <rFont val="Arial"/>
        <family val="2"/>
      </rPr>
      <t>(by volume)</t>
    </r>
    <r>
      <rPr>
        <sz val="12"/>
        <color indexed="12"/>
        <rFont val="Arial"/>
        <family val="2"/>
      </rPr>
      <t xml:space="preserve"> Used in Final Product</t>
    </r>
  </si>
  <si>
    <t>Flavor #8</t>
  </si>
  <si>
    <t>Flavor #9</t>
  </si>
  <si>
    <t>Flavor #10</t>
  </si>
  <si>
    <t>Flavor #11</t>
  </si>
  <si>
    <t>Flavor #12</t>
  </si>
  <si>
    <t>Flavor #13</t>
  </si>
  <si>
    <t>Flavor #14</t>
  </si>
  <si>
    <t>Flavor #15</t>
  </si>
  <si>
    <t>Drawback Number</t>
  </si>
  <si>
    <t>Flavor Name</t>
  </si>
  <si>
    <r>
      <t xml:space="preserve">% Alcohol in Flavor </t>
    </r>
    <r>
      <rPr>
        <sz val="8.5"/>
        <rFont val="Arial"/>
        <family val="2"/>
      </rPr>
      <t>(highest value)</t>
    </r>
  </si>
  <si>
    <t>Total % of finished beverage that is alcohol contributed by flavors</t>
  </si>
  <si>
    <t>Volume Based Beverage Alcohol Limited Components Calculation Sheet</t>
  </si>
  <si>
    <t>TTB Company Code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</si>
</sst>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00"/>
    <numFmt numFmtId="167" formatCode="[$-409]h:mm:ss\ AM/PM"/>
  </numFmts>
  <fonts count="68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18"/>
      <name val="Arial"/>
      <family val="2"/>
    </font>
    <font>
      <b/>
      <sz val="12"/>
      <color indexed="12"/>
      <name val="Arial"/>
      <family val="2"/>
    </font>
    <font>
      <sz val="11.5"/>
      <name val="Arial"/>
      <family val="2"/>
    </font>
    <font>
      <sz val="22"/>
      <name val="Arial"/>
      <family val="2"/>
    </font>
    <font>
      <sz val="11"/>
      <name val="Arial"/>
      <family val="2"/>
    </font>
    <font>
      <b/>
      <sz val="13"/>
      <color indexed="62"/>
      <name val="Arial"/>
      <family val="2"/>
    </font>
    <font>
      <b/>
      <sz val="11"/>
      <color indexed="10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2"/>
      <color indexed="18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8.5"/>
      <name val="Arial"/>
      <family val="2"/>
    </font>
    <font>
      <sz val="12"/>
      <color indexed="12"/>
      <name val="Arial"/>
      <family val="2"/>
    </font>
    <font>
      <sz val="11"/>
      <color indexed="20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vertical="center"/>
      <protection locked="0"/>
    </xf>
    <xf numFmtId="14" fontId="2" fillId="33" borderId="0" xfId="0" applyNumberFormat="1" applyFont="1" applyFill="1" applyBorder="1" applyAlignment="1" applyProtection="1">
      <alignment vertical="center"/>
      <protection locked="0"/>
    </xf>
    <xf numFmtId="0" fontId="13" fillId="33" borderId="0" xfId="0" applyNumberFormat="1" applyFont="1" applyFill="1" applyBorder="1" applyAlignment="1">
      <alignment horizontal="center" vertical="center"/>
    </xf>
    <xf numFmtId="0" fontId="13" fillId="33" borderId="13" xfId="0" applyNumberFormat="1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5" fillId="33" borderId="20" xfId="0" applyFont="1" applyFill="1" applyBorder="1" applyAlignment="1" applyProtection="1">
      <alignment vertical="center"/>
      <protection locked="0"/>
    </xf>
    <xf numFmtId="0" fontId="15" fillId="33" borderId="0" xfId="0" applyFont="1" applyFill="1" applyBorder="1" applyAlignment="1">
      <alignment vertical="center"/>
    </xf>
    <xf numFmtId="0" fontId="15" fillId="33" borderId="22" xfId="0" applyFont="1" applyFill="1" applyBorder="1" applyAlignment="1" applyProtection="1">
      <alignment vertical="center"/>
      <protection locked="0"/>
    </xf>
    <xf numFmtId="0" fontId="15" fillId="33" borderId="21" xfId="0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2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7" fillId="33" borderId="0" xfId="0" applyFont="1" applyFill="1" applyAlignment="1">
      <alignment vertical="center"/>
    </xf>
    <xf numFmtId="0" fontId="17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10" fontId="19" fillId="33" borderId="0" xfId="0" applyNumberFormat="1" applyFont="1" applyFill="1" applyAlignment="1">
      <alignment horizontal="center" vertical="center"/>
    </xf>
    <xf numFmtId="0" fontId="16" fillId="33" borderId="2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6" fillId="33" borderId="22" xfId="0" applyFont="1" applyFill="1" applyBorder="1" applyAlignment="1" applyProtection="1">
      <alignment horizontal="center" vertical="center"/>
      <protection locked="0"/>
    </xf>
    <xf numFmtId="0" fontId="16" fillId="33" borderId="22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center" vertical="center"/>
      <protection/>
    </xf>
    <xf numFmtId="0" fontId="16" fillId="33" borderId="21" xfId="0" applyFont="1" applyFill="1" applyBorder="1" applyAlignment="1" applyProtection="1">
      <alignment horizontal="center" vertical="center"/>
      <protection locked="0"/>
    </xf>
    <xf numFmtId="0" fontId="16" fillId="33" borderId="20" xfId="0" applyFont="1" applyFill="1" applyBorder="1" applyAlignment="1" applyProtection="1">
      <alignment horizontal="center" vertical="center"/>
      <protection locked="0"/>
    </xf>
    <xf numFmtId="0" fontId="16" fillId="33" borderId="22" xfId="0" applyFont="1" applyFill="1" applyBorder="1" applyAlignment="1" applyProtection="1">
      <alignment horizontal="center" vertical="center"/>
      <protection locked="0"/>
    </xf>
    <xf numFmtId="0" fontId="16" fillId="33" borderId="22" xfId="0" applyFont="1" applyFill="1" applyBorder="1" applyAlignment="1" applyProtection="1">
      <alignment horizontal="center" vertical="center"/>
      <protection/>
    </xf>
    <xf numFmtId="0" fontId="16" fillId="33" borderId="21" xfId="0" applyFont="1" applyFill="1" applyBorder="1" applyAlignment="1" applyProtection="1">
      <alignment horizontal="center" vertical="center"/>
      <protection locked="0"/>
    </xf>
    <xf numFmtId="10" fontId="21" fillId="33" borderId="25" xfId="0" applyNumberFormat="1" applyFont="1" applyFill="1" applyBorder="1" applyAlignment="1">
      <alignment horizontal="center" vertical="center"/>
    </xf>
    <xf numFmtId="10" fontId="9" fillId="33" borderId="25" xfId="0" applyNumberFormat="1" applyFont="1" applyFill="1" applyBorder="1" applyAlignment="1" applyProtection="1">
      <alignment horizontal="center" vertical="center"/>
      <protection/>
    </xf>
    <xf numFmtId="10" fontId="16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>
      <alignment horizontal="center" vertical="center"/>
    </xf>
    <xf numFmtId="0" fontId="12" fillId="33" borderId="26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8" fillId="33" borderId="25" xfId="0" applyNumberFormat="1" applyFont="1" applyFill="1" applyBorder="1" applyAlignment="1">
      <alignment horizontal="center" vertical="center"/>
    </xf>
    <xf numFmtId="2" fontId="20" fillId="33" borderId="25" xfId="0" applyNumberFormat="1" applyFont="1" applyFill="1" applyBorder="1" applyAlignment="1" applyProtection="1">
      <alignment horizontal="center" vertical="center"/>
      <protection/>
    </xf>
    <xf numFmtId="2" fontId="20" fillId="33" borderId="0" xfId="0" applyNumberFormat="1" applyFont="1" applyFill="1" applyAlignment="1" applyProtection="1">
      <alignment vertical="center"/>
      <protection/>
    </xf>
    <xf numFmtId="0" fontId="25" fillId="33" borderId="0" xfId="0" applyFont="1" applyFill="1" applyBorder="1" applyAlignment="1">
      <alignment vertical="center" wrapText="1"/>
    </xf>
    <xf numFmtId="10" fontId="18" fillId="33" borderId="25" xfId="0" applyNumberFormat="1" applyFont="1" applyFill="1" applyBorder="1" applyAlignment="1">
      <alignment horizontal="center" vertical="center"/>
    </xf>
    <xf numFmtId="166" fontId="12" fillId="33" borderId="2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top"/>
    </xf>
    <xf numFmtId="0" fontId="25" fillId="33" borderId="0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/>
    </xf>
    <xf numFmtId="0" fontId="18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166" fontId="12" fillId="33" borderId="0" xfId="0" applyNumberFormat="1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10" fontId="2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>
      <alignment vertical="center"/>
    </xf>
    <xf numFmtId="14" fontId="2" fillId="33" borderId="27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horizontal="right"/>
    </xf>
    <xf numFmtId="0" fontId="1" fillId="33" borderId="0" xfId="0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7" fillId="33" borderId="28" xfId="0" applyFont="1" applyFill="1" applyBorder="1" applyAlignment="1">
      <alignment horizontal="left" vertical="center" wrapText="1"/>
    </xf>
    <xf numFmtId="0" fontId="27" fillId="33" borderId="29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24" fillId="33" borderId="28" xfId="0" applyFont="1" applyFill="1" applyBorder="1" applyAlignment="1">
      <alignment horizontal="left" vertical="center" wrapText="1"/>
    </xf>
    <xf numFmtId="0" fontId="24" fillId="33" borderId="29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27" xfId="0" applyFont="1" applyFill="1" applyBorder="1" applyAlignment="1" applyProtection="1">
      <alignment horizontal="left" vertical="center"/>
      <protection locked="0"/>
    </xf>
    <xf numFmtId="0" fontId="2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right" vertical="center"/>
    </xf>
    <xf numFmtId="0" fontId="29" fillId="33" borderId="35" xfId="0" applyFont="1" applyFill="1" applyBorder="1" applyAlignment="1">
      <alignment horizontal="left" vertical="center" wrapText="1"/>
    </xf>
    <xf numFmtId="0" fontId="29" fillId="33" borderId="36" xfId="0" applyFont="1" applyFill="1" applyBorder="1" applyAlignment="1">
      <alignment horizontal="left" vertical="center" wrapText="1"/>
    </xf>
    <xf numFmtId="0" fontId="29" fillId="33" borderId="37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right" vertical="center"/>
    </xf>
    <xf numFmtId="0" fontId="12" fillId="33" borderId="1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26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30" fillId="33" borderId="35" xfId="0" applyFont="1" applyFill="1" applyBorder="1" applyAlignment="1">
      <alignment horizontal="center" vertical="center" wrapText="1"/>
    </xf>
    <xf numFmtId="0" fontId="30" fillId="33" borderId="36" xfId="0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2" fillId="33" borderId="28" xfId="0" applyNumberFormat="1" applyFont="1" applyFill="1" applyBorder="1" applyAlignment="1">
      <alignment horizontal="right" vertical="center"/>
    </xf>
    <xf numFmtId="0" fontId="2" fillId="33" borderId="29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400050</xdr:colOff>
      <xdr:row>12</xdr:row>
      <xdr:rowOff>0</xdr:rowOff>
    </xdr:from>
    <xdr:to>
      <xdr:col>34</xdr:col>
      <xdr:colOff>400050</xdr:colOff>
      <xdr:row>13</xdr:row>
      <xdr:rowOff>238125</xdr:rowOff>
    </xdr:to>
    <xdr:sp>
      <xdr:nvSpPr>
        <xdr:cNvPr id="1" name="Line 4"/>
        <xdr:cNvSpPr>
          <a:spLocks/>
        </xdr:cNvSpPr>
      </xdr:nvSpPr>
      <xdr:spPr>
        <a:xfrm>
          <a:off x="16516350" y="2800350"/>
          <a:ext cx="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41</xdr:row>
      <xdr:rowOff>114300</xdr:rowOff>
    </xdr:from>
    <xdr:to>
      <xdr:col>14</xdr:col>
      <xdr:colOff>552450</xdr:colOff>
      <xdr:row>46</xdr:row>
      <xdr:rowOff>161925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5210175" y="9115425"/>
          <a:ext cx="2219325" cy="104775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Once information is entered in this table, tables above will also fill in automatically and calculate % alcohol from all flavors.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* Limited ingredient information will still have to be entered above! *</a:t>
          </a:r>
        </a:p>
      </xdr:txBody>
    </xdr:sp>
    <xdr:clientData/>
  </xdr:twoCellAnchor>
  <xdr:twoCellAnchor>
    <xdr:from>
      <xdr:col>10</xdr:col>
      <xdr:colOff>352425</xdr:colOff>
      <xdr:row>47</xdr:row>
      <xdr:rowOff>161925</xdr:rowOff>
    </xdr:from>
    <xdr:to>
      <xdr:col>12</xdr:col>
      <xdr:colOff>819150</xdr:colOff>
      <xdr:row>49</xdr:row>
      <xdr:rowOff>47625</xdr:rowOff>
    </xdr:to>
    <xdr:sp>
      <xdr:nvSpPr>
        <xdr:cNvPr id="3" name="Text Box 26"/>
        <xdr:cNvSpPr txBox="1">
          <a:spLocks noChangeArrowheads="1"/>
        </xdr:cNvSpPr>
      </xdr:nvSpPr>
      <xdr:spPr>
        <a:xfrm>
          <a:off x="5381625" y="10363200"/>
          <a:ext cx="1390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MAKE SURE ALL VOLUME UNITS ARE THE SAME!!</a:t>
          </a:r>
        </a:p>
      </xdr:txBody>
    </xdr:sp>
    <xdr:clientData/>
  </xdr:twoCellAnchor>
  <xdr:twoCellAnchor>
    <xdr:from>
      <xdr:col>6</xdr:col>
      <xdr:colOff>390525</xdr:colOff>
      <xdr:row>60</xdr:row>
      <xdr:rowOff>19050</xdr:rowOff>
    </xdr:from>
    <xdr:to>
      <xdr:col>8</xdr:col>
      <xdr:colOff>571500</xdr:colOff>
      <xdr:row>60</xdr:row>
      <xdr:rowOff>200025</xdr:rowOff>
    </xdr:to>
    <xdr:sp>
      <xdr:nvSpPr>
        <xdr:cNvPr id="4" name="Text Box 27"/>
        <xdr:cNvSpPr txBox="1">
          <a:spLocks noChangeArrowheads="1"/>
        </xdr:cNvSpPr>
      </xdr:nvSpPr>
      <xdr:spPr>
        <a:xfrm>
          <a:off x="3571875" y="12820650"/>
          <a:ext cx="11049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bbl = 31 gallons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R68"/>
  <sheetViews>
    <sheetView tabSelected="1" zoomScale="70" zoomScaleNormal="70" zoomScalePageLayoutView="0" workbookViewId="0" topLeftCell="A1">
      <selection activeCell="AT14" sqref="AT14"/>
    </sheetView>
  </sheetViews>
  <sheetFormatPr defaultColWidth="9.140625" defaultRowHeight="12.75"/>
  <cols>
    <col min="1" max="1" width="8.7109375" style="1" customWidth="1"/>
    <col min="2" max="2" width="11.7109375" style="1" customWidth="1"/>
    <col min="3" max="3" width="12.28125" style="1" customWidth="1"/>
    <col min="4" max="4" width="1.1484375" style="2" customWidth="1"/>
    <col min="5" max="5" width="12.7109375" style="1" customWidth="1"/>
    <col min="6" max="6" width="1.1484375" style="2" customWidth="1"/>
    <col min="7" max="7" width="12.7109375" style="1" customWidth="1"/>
    <col min="8" max="8" width="1.1484375" style="2" customWidth="1"/>
    <col min="9" max="9" width="12.7109375" style="1" customWidth="1"/>
    <col min="10" max="10" width="1.1484375" style="2" customWidth="1"/>
    <col min="11" max="11" width="12.7109375" style="1" customWidth="1"/>
    <col min="12" max="12" width="1.1484375" style="2" customWidth="1"/>
    <col min="13" max="13" width="12.7109375" style="1" customWidth="1"/>
    <col min="14" max="14" width="1.1484375" style="2" customWidth="1"/>
    <col min="15" max="15" width="12.7109375" style="1" customWidth="1"/>
    <col min="16" max="16" width="1.1484375" style="2" customWidth="1"/>
    <col min="17" max="17" width="12.7109375" style="1" customWidth="1"/>
    <col min="18" max="18" width="1.1484375" style="1" customWidth="1"/>
    <col min="19" max="19" width="12.7109375" style="1" customWidth="1"/>
    <col min="20" max="20" width="1.1484375" style="2" customWidth="1"/>
    <col min="21" max="21" width="12.7109375" style="1" customWidth="1"/>
    <col min="22" max="22" width="1.1484375" style="2" customWidth="1"/>
    <col min="23" max="23" width="12.7109375" style="1" customWidth="1"/>
    <col min="24" max="24" width="1.1484375" style="2" customWidth="1"/>
    <col min="25" max="25" width="12.7109375" style="1" customWidth="1"/>
    <col min="26" max="26" width="1.1484375" style="2" customWidth="1"/>
    <col min="27" max="27" width="12.7109375" style="1" customWidth="1"/>
    <col min="28" max="28" width="1.1484375" style="2" customWidth="1"/>
    <col min="29" max="29" width="12.7109375" style="1" customWidth="1"/>
    <col min="30" max="30" width="1.1484375" style="2" customWidth="1"/>
    <col min="31" max="31" width="12.7109375" style="1" customWidth="1"/>
    <col min="32" max="32" width="1.1484375" style="2" customWidth="1"/>
    <col min="33" max="33" width="12.7109375" style="1" customWidth="1"/>
    <col min="34" max="34" width="1.1484375" style="2" customWidth="1"/>
    <col min="35" max="35" width="12.7109375" style="1" customWidth="1"/>
    <col min="36" max="36" width="4.7109375" style="1" customWidth="1"/>
    <col min="37" max="37" width="8.7109375" style="10" customWidth="1"/>
    <col min="38" max="38" width="5.421875" style="12" customWidth="1"/>
    <col min="39" max="39" width="1.7109375" style="10" customWidth="1"/>
    <col min="40" max="40" width="8.7109375" style="10" customWidth="1"/>
    <col min="41" max="41" width="5.57421875" style="10" customWidth="1"/>
    <col min="42" max="42" width="1.7109375" style="10" customWidth="1"/>
    <col min="43" max="43" width="8.7109375" style="10" customWidth="1"/>
    <col min="44" max="44" width="13.28125" style="1" customWidth="1"/>
    <col min="45" max="16384" width="9.140625" style="1" customWidth="1"/>
  </cols>
  <sheetData>
    <row r="1" spans="5:39" ht="27">
      <c r="E1" s="118" t="s">
        <v>48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</row>
    <row r="2" ht="18" customHeight="1"/>
    <row r="3" spans="2:43" ht="19.5" customHeight="1">
      <c r="B3" s="113"/>
      <c r="C3" s="113"/>
      <c r="E3" s="114"/>
      <c r="F3" s="114"/>
      <c r="G3" s="114"/>
      <c r="H3" s="114"/>
      <c r="I3" s="114"/>
      <c r="S3" s="114"/>
      <c r="T3" s="114"/>
      <c r="U3" s="114"/>
      <c r="V3" s="114"/>
      <c r="W3" s="114"/>
      <c r="Y3" s="134"/>
      <c r="Z3" s="134"/>
      <c r="AA3" s="134"/>
      <c r="AB3" s="134"/>
      <c r="AC3" s="134"/>
      <c r="AD3" s="134"/>
      <c r="AE3" s="40"/>
      <c r="AF3" s="40"/>
      <c r="AG3" s="40"/>
      <c r="AI3" s="134"/>
      <c r="AJ3" s="134"/>
      <c r="AK3" s="134"/>
      <c r="AL3" s="134"/>
      <c r="AM3" s="134"/>
      <c r="AN3" s="134"/>
      <c r="AO3" s="126"/>
      <c r="AP3" s="126"/>
      <c r="AQ3" s="126"/>
    </row>
    <row r="4" spans="2:36" ht="19.5" customHeight="1" thickBot="1">
      <c r="B4" s="109" t="s">
        <v>21</v>
      </c>
      <c r="C4" s="109"/>
      <c r="D4" s="99"/>
      <c r="E4" s="115"/>
      <c r="F4" s="115"/>
      <c r="G4" s="115"/>
      <c r="H4" s="115"/>
      <c r="I4" s="115"/>
      <c r="L4" s="109" t="s">
        <v>22</v>
      </c>
      <c r="M4" s="109"/>
      <c r="N4" s="109"/>
      <c r="O4" s="100"/>
      <c r="P4" s="100"/>
      <c r="Q4" s="40"/>
      <c r="R4" s="40"/>
      <c r="S4" s="114"/>
      <c r="T4" s="114"/>
      <c r="U4" s="114"/>
      <c r="V4" s="114"/>
      <c r="W4" s="114"/>
      <c r="Y4" s="2"/>
      <c r="Z4" s="127"/>
      <c r="AA4" s="127"/>
      <c r="AB4" s="127"/>
      <c r="AC4" s="127"/>
      <c r="AE4" s="40"/>
      <c r="AG4" s="40"/>
      <c r="AI4" s="40"/>
      <c r="AJ4" s="40"/>
    </row>
    <row r="5" spans="2:36" ht="19.5" customHeight="1" thickTop="1">
      <c r="B5" s="113"/>
      <c r="C5" s="113"/>
      <c r="E5" s="103"/>
      <c r="F5" s="103"/>
      <c r="G5" s="103"/>
      <c r="H5" s="103"/>
      <c r="I5" s="103"/>
      <c r="J5" s="1"/>
      <c r="R5" s="41"/>
      <c r="S5" s="103"/>
      <c r="T5" s="103"/>
      <c r="U5" s="103"/>
      <c r="V5" s="103"/>
      <c r="W5" s="103"/>
      <c r="Y5" s="2"/>
      <c r="AA5" s="127"/>
      <c r="AB5" s="127"/>
      <c r="AC5" s="127"/>
      <c r="AE5" s="41"/>
      <c r="AG5" s="41"/>
      <c r="AI5" s="41"/>
      <c r="AJ5" s="41"/>
    </row>
    <row r="6" spans="5:17" ht="15">
      <c r="E6" s="2"/>
      <c r="G6" s="2"/>
      <c r="I6" s="2"/>
      <c r="Q6" s="10"/>
    </row>
    <row r="7" spans="5:9" ht="15">
      <c r="E7" s="2"/>
      <c r="G7" s="2"/>
      <c r="I7" s="2"/>
    </row>
    <row r="8" spans="5:34" ht="18">
      <c r="E8" s="117" t="s">
        <v>20</v>
      </c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87"/>
      <c r="AG8" s="87"/>
      <c r="AH8" s="87"/>
    </row>
    <row r="9" spans="5:34" ht="19.5" customHeight="1">
      <c r="E9" s="11" t="s">
        <v>14</v>
      </c>
      <c r="F9" s="7"/>
      <c r="G9" s="11" t="s">
        <v>15</v>
      </c>
      <c r="H9" s="7"/>
      <c r="I9" s="11" t="s">
        <v>16</v>
      </c>
      <c r="J9" s="7"/>
      <c r="K9" s="11" t="s">
        <v>17</v>
      </c>
      <c r="L9" s="7"/>
      <c r="M9" s="11" t="s">
        <v>18</v>
      </c>
      <c r="N9" s="7"/>
      <c r="O9" s="11" t="s">
        <v>19</v>
      </c>
      <c r="P9" s="7"/>
      <c r="Q9" s="11" t="s">
        <v>28</v>
      </c>
      <c r="S9" s="11" t="s">
        <v>36</v>
      </c>
      <c r="T9" s="7"/>
      <c r="U9" s="11" t="s">
        <v>37</v>
      </c>
      <c r="V9" s="7"/>
      <c r="W9" s="11" t="s">
        <v>38</v>
      </c>
      <c r="X9" s="7"/>
      <c r="Y9" s="11" t="s">
        <v>39</v>
      </c>
      <c r="Z9" s="7"/>
      <c r="AA9" s="11" t="s">
        <v>40</v>
      </c>
      <c r="AB9" s="7"/>
      <c r="AC9" s="11" t="s">
        <v>41</v>
      </c>
      <c r="AD9" s="7"/>
      <c r="AE9" s="11" t="s">
        <v>42</v>
      </c>
      <c r="AF9" s="7"/>
      <c r="AG9" s="11" t="s">
        <v>43</v>
      </c>
      <c r="AH9" s="7"/>
    </row>
    <row r="10" spans="2:34" ht="16.5" customHeight="1">
      <c r="B10" s="116" t="s">
        <v>45</v>
      </c>
      <c r="C10" s="116"/>
      <c r="D10" s="5"/>
      <c r="E10" s="45"/>
      <c r="F10" s="46"/>
      <c r="G10" s="45"/>
      <c r="H10" s="46"/>
      <c r="I10" s="45"/>
      <c r="J10" s="46"/>
      <c r="K10" s="45"/>
      <c r="L10" s="46"/>
      <c r="M10" s="45"/>
      <c r="N10" s="46"/>
      <c r="O10" s="45"/>
      <c r="P10" s="46"/>
      <c r="Q10" s="45"/>
      <c r="R10" s="46"/>
      <c r="S10" s="45"/>
      <c r="T10" s="46"/>
      <c r="U10" s="45"/>
      <c r="V10" s="46"/>
      <c r="W10" s="45"/>
      <c r="X10" s="46"/>
      <c r="Y10" s="45"/>
      <c r="Z10" s="46"/>
      <c r="AA10" s="45"/>
      <c r="AB10" s="46"/>
      <c r="AC10" s="45"/>
      <c r="AD10" s="46"/>
      <c r="AE10" s="45"/>
      <c r="AF10" s="46"/>
      <c r="AG10" s="45"/>
      <c r="AH10" s="46"/>
    </row>
    <row r="11" spans="2:37" ht="16.5" customHeight="1">
      <c r="B11" s="116" t="s">
        <v>44</v>
      </c>
      <c r="C11" s="116"/>
      <c r="D11" s="5"/>
      <c r="E11" s="47"/>
      <c r="F11" s="46"/>
      <c r="G11" s="47"/>
      <c r="H11" s="46"/>
      <c r="I11" s="47"/>
      <c r="J11" s="46"/>
      <c r="K11" s="47"/>
      <c r="L11" s="46"/>
      <c r="M11" s="47"/>
      <c r="N11" s="46"/>
      <c r="O11" s="47"/>
      <c r="P11" s="46"/>
      <c r="Q11" s="47"/>
      <c r="R11" s="46"/>
      <c r="S11" s="47"/>
      <c r="T11" s="46"/>
      <c r="U11" s="47"/>
      <c r="V11" s="46"/>
      <c r="W11" s="47"/>
      <c r="X11" s="46"/>
      <c r="Y11" s="47"/>
      <c r="Z11" s="46"/>
      <c r="AA11" s="47"/>
      <c r="AB11" s="46"/>
      <c r="AC11" s="47"/>
      <c r="AD11" s="46"/>
      <c r="AE11" s="47"/>
      <c r="AF11" s="46"/>
      <c r="AG11" s="47"/>
      <c r="AH11" s="46"/>
      <c r="AI11" s="158" t="s">
        <v>23</v>
      </c>
      <c r="AJ11" s="158"/>
      <c r="AK11" s="158"/>
    </row>
    <row r="12" spans="2:37" ht="16.5" customHeight="1">
      <c r="B12" s="116" t="s">
        <v>49</v>
      </c>
      <c r="C12" s="116"/>
      <c r="D12" s="5"/>
      <c r="E12" s="48"/>
      <c r="F12" s="46"/>
      <c r="G12" s="48"/>
      <c r="H12" s="46"/>
      <c r="I12" s="48"/>
      <c r="J12" s="46"/>
      <c r="K12" s="48"/>
      <c r="L12" s="46"/>
      <c r="M12" s="48"/>
      <c r="N12" s="46"/>
      <c r="O12" s="48"/>
      <c r="P12" s="46"/>
      <c r="Q12" s="48"/>
      <c r="R12" s="46"/>
      <c r="S12" s="48"/>
      <c r="T12" s="46"/>
      <c r="U12" s="48"/>
      <c r="V12" s="46"/>
      <c r="W12" s="48"/>
      <c r="X12" s="46"/>
      <c r="Y12" s="48"/>
      <c r="Z12" s="46"/>
      <c r="AA12" s="48"/>
      <c r="AB12" s="46"/>
      <c r="AC12" s="48"/>
      <c r="AD12" s="46"/>
      <c r="AE12" s="48"/>
      <c r="AF12" s="46"/>
      <c r="AG12" s="48"/>
      <c r="AH12" s="46"/>
      <c r="AI12" s="158"/>
      <c r="AJ12" s="158"/>
      <c r="AK12" s="158"/>
    </row>
    <row r="13" spans="2:33" ht="16.5" customHeight="1">
      <c r="B13" s="6"/>
      <c r="C13" s="6"/>
      <c r="D13" s="6"/>
      <c r="E13" s="2"/>
      <c r="G13" s="2"/>
      <c r="I13" s="2"/>
      <c r="K13" s="2"/>
      <c r="M13" s="2"/>
      <c r="O13" s="2"/>
      <c r="Q13" s="2"/>
      <c r="S13" s="2"/>
      <c r="U13" s="2"/>
      <c r="W13" s="2"/>
      <c r="Y13" s="2"/>
      <c r="AA13" s="2"/>
      <c r="AC13" s="2"/>
      <c r="AE13" s="2"/>
      <c r="AG13" s="2"/>
    </row>
    <row r="14" spans="5:43" ht="27.75" customHeight="1">
      <c r="E14" s="145" t="s">
        <v>10</v>
      </c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88"/>
      <c r="AG14" s="88"/>
      <c r="AH14" s="88"/>
      <c r="AK14" s="122" t="s">
        <v>12</v>
      </c>
      <c r="AL14" s="123"/>
      <c r="AM14" s="7"/>
      <c r="AN14" s="121" t="s">
        <v>13</v>
      </c>
      <c r="AO14" s="121"/>
      <c r="AP14" s="7"/>
      <c r="AQ14" s="119" t="s">
        <v>11</v>
      </c>
    </row>
    <row r="15" spans="2:43" ht="30" customHeight="1">
      <c r="B15" s="111" t="s">
        <v>35</v>
      </c>
      <c r="C15" s="112"/>
      <c r="D15" s="9"/>
      <c r="E15" s="76" t="str">
        <f>IF(ISERROR(I45/100),"-",(I45/100))</f>
        <v>-</v>
      </c>
      <c r="F15" s="77"/>
      <c r="G15" s="76" t="str">
        <f>IF(ISERROR(I46/100),"-",(I46/100))</f>
        <v>-</v>
      </c>
      <c r="H15" s="77"/>
      <c r="I15" s="76" t="str">
        <f>IF(ISERROR(I47/100),"-",(I47/100))</f>
        <v>-</v>
      </c>
      <c r="J15" s="77"/>
      <c r="K15" s="76" t="str">
        <f>IF(ISERROR(I48/100),"-",(I48/100))</f>
        <v>-</v>
      </c>
      <c r="L15" s="77"/>
      <c r="M15" s="76" t="str">
        <f>IF(ISERROR(I49/100),"-",(I49/100))</f>
        <v>-</v>
      </c>
      <c r="N15" s="77"/>
      <c r="O15" s="76" t="str">
        <f>IF(ISERROR(I50/100),"-",(I50/100))</f>
        <v>-</v>
      </c>
      <c r="P15" s="77"/>
      <c r="Q15" s="76" t="str">
        <f>IF(ISERROR(I51/100),"-",(I51/100))</f>
        <v>-</v>
      </c>
      <c r="R15" s="62"/>
      <c r="S15" s="76" t="str">
        <f>IF(ISERROR(I52/100),"-",(I52/100))</f>
        <v>-</v>
      </c>
      <c r="T15" s="77"/>
      <c r="U15" s="76" t="str">
        <f>IF(ISERROR(I53/100),"-",(I53/100))</f>
        <v>-</v>
      </c>
      <c r="V15" s="77"/>
      <c r="W15" s="76" t="str">
        <f>IF(ISERROR(I54/100),"-",(I54/100))</f>
        <v>-</v>
      </c>
      <c r="X15" s="77"/>
      <c r="Y15" s="76" t="str">
        <f>IF(ISERROR(I55/100),"-",(I55/100))</f>
        <v>-</v>
      </c>
      <c r="Z15" s="77"/>
      <c r="AA15" s="76" t="str">
        <f>IF(ISERROR(I56/100),"-",(I56/100))</f>
        <v>-</v>
      </c>
      <c r="AB15" s="77"/>
      <c r="AC15" s="76" t="str">
        <f>IF(ISERROR(I57/100),"-",(I57/100))</f>
        <v>-</v>
      </c>
      <c r="AD15" s="77"/>
      <c r="AE15" s="76" t="str">
        <f>IF(ISERROR(I58/100),"-",(I58/100))</f>
        <v>-</v>
      </c>
      <c r="AF15" s="77"/>
      <c r="AG15" s="76" t="str">
        <f>IF(ISERROR(I59/100),"-",(I59/100))</f>
        <v>-</v>
      </c>
      <c r="AH15" s="77"/>
      <c r="AI15" s="75">
        <v>1</v>
      </c>
      <c r="AK15" s="124"/>
      <c r="AL15" s="125"/>
      <c r="AN15" s="121"/>
      <c r="AO15" s="121"/>
      <c r="AQ15" s="120"/>
    </row>
    <row r="16" spans="2:43" ht="9.75" customHeight="1">
      <c r="B16" s="15"/>
      <c r="C16" s="15"/>
      <c r="D16" s="16"/>
      <c r="E16" s="43"/>
      <c r="F16" s="42"/>
      <c r="G16" s="43"/>
      <c r="H16" s="42"/>
      <c r="I16" s="43"/>
      <c r="J16" s="42"/>
      <c r="K16" s="43"/>
      <c r="L16" s="42"/>
      <c r="M16" s="43"/>
      <c r="N16" s="42"/>
      <c r="O16" s="43"/>
      <c r="P16" s="42"/>
      <c r="Q16" s="43"/>
      <c r="R16" s="26"/>
      <c r="S16" s="43"/>
      <c r="T16" s="42"/>
      <c r="U16" s="43"/>
      <c r="V16" s="42"/>
      <c r="W16" s="43"/>
      <c r="X16" s="42"/>
      <c r="Y16" s="43"/>
      <c r="Z16" s="42"/>
      <c r="AA16" s="43"/>
      <c r="AB16" s="42"/>
      <c r="AC16" s="43"/>
      <c r="AD16" s="42"/>
      <c r="AE16" s="43"/>
      <c r="AF16" s="42"/>
      <c r="AG16" s="43"/>
      <c r="AH16" s="42"/>
      <c r="AI16" s="25"/>
      <c r="AK16" s="6"/>
      <c r="AL16" s="13"/>
      <c r="AN16" s="6"/>
      <c r="AO16" s="6"/>
      <c r="AQ16" s="6"/>
    </row>
    <row r="17" spans="2:44" ht="16.5" customHeight="1">
      <c r="B17" s="104" t="s">
        <v>0</v>
      </c>
      <c r="C17" s="104"/>
      <c r="D17" s="8"/>
      <c r="E17" s="63"/>
      <c r="F17" s="64"/>
      <c r="G17" s="63"/>
      <c r="H17" s="64"/>
      <c r="I17" s="63"/>
      <c r="J17" s="64"/>
      <c r="K17" s="63"/>
      <c r="L17" s="64"/>
      <c r="M17" s="63"/>
      <c r="N17" s="64"/>
      <c r="O17" s="63"/>
      <c r="P17" s="64"/>
      <c r="Q17" s="63"/>
      <c r="R17" s="65"/>
      <c r="S17" s="63"/>
      <c r="T17" s="64"/>
      <c r="U17" s="63"/>
      <c r="V17" s="64"/>
      <c r="W17" s="63"/>
      <c r="X17" s="64"/>
      <c r="Y17" s="63"/>
      <c r="Z17" s="64"/>
      <c r="AA17" s="63"/>
      <c r="AB17" s="64"/>
      <c r="AC17" s="63"/>
      <c r="AD17" s="64"/>
      <c r="AE17" s="63"/>
      <c r="AF17" s="64"/>
      <c r="AG17" s="63"/>
      <c r="AH17" s="64"/>
      <c r="AI17" s="71"/>
      <c r="AK17" s="27">
        <v>40</v>
      </c>
      <c r="AL17" s="30" t="s">
        <v>25</v>
      </c>
      <c r="AM17" s="6"/>
      <c r="AN17" s="27">
        <f aca="true" t="shared" si="0" ref="AN17:AN25">IF(ISERROR(SUMPRODUCT(E17:AI17,$E$15:$AI$15)),"-",(SUMPRODUCT(E17:AI17,$E$15:$AI$15)))</f>
        <v>0</v>
      </c>
      <c r="AO17" s="30" t="s">
        <v>25</v>
      </c>
      <c r="AP17" s="5"/>
      <c r="AQ17" s="35" t="str">
        <f aca="true" t="shared" si="1" ref="AQ17:AQ25">IF(ISERROR(IF(AND(AN17&gt;AK17),"YES","-")),"-",(IF(AND(AN17&gt;AK17),"YES","-")))</f>
        <v>-</v>
      </c>
      <c r="AR17" s="44" t="str">
        <f>IF(ISERROR(IF(AND(AN17&gt;40),"ARTIFICIAL","  ")),"  ",IF(AND(AN17&gt;40),"ARTIFICIAL","  "))</f>
        <v>  </v>
      </c>
    </row>
    <row r="18" spans="2:44" ht="16.5" customHeight="1">
      <c r="B18" s="105" t="s">
        <v>1</v>
      </c>
      <c r="C18" s="105"/>
      <c r="D18" s="8"/>
      <c r="E18" s="66"/>
      <c r="F18" s="64"/>
      <c r="G18" s="66"/>
      <c r="H18" s="64"/>
      <c r="I18" s="66"/>
      <c r="J18" s="64"/>
      <c r="K18" s="66"/>
      <c r="L18" s="64"/>
      <c r="M18" s="66"/>
      <c r="N18" s="64"/>
      <c r="O18" s="66"/>
      <c r="P18" s="64"/>
      <c r="Q18" s="66"/>
      <c r="R18" s="65"/>
      <c r="S18" s="66"/>
      <c r="T18" s="64"/>
      <c r="U18" s="66"/>
      <c r="V18" s="64"/>
      <c r="W18" s="66"/>
      <c r="X18" s="64"/>
      <c r="Y18" s="66"/>
      <c r="Z18" s="64"/>
      <c r="AA18" s="66"/>
      <c r="AB18" s="64"/>
      <c r="AC18" s="66"/>
      <c r="AD18" s="64"/>
      <c r="AE18" s="66"/>
      <c r="AF18" s="64"/>
      <c r="AG18" s="66"/>
      <c r="AH18" s="64"/>
      <c r="AI18" s="72"/>
      <c r="AK18" s="34">
        <v>16</v>
      </c>
      <c r="AL18" s="31" t="s">
        <v>25</v>
      </c>
      <c r="AN18" s="34">
        <f t="shared" si="0"/>
        <v>0</v>
      </c>
      <c r="AO18" s="31" t="s">
        <v>25</v>
      </c>
      <c r="AQ18" s="37" t="str">
        <f t="shared" si="1"/>
        <v>-</v>
      </c>
      <c r="AR18" s="44" t="str">
        <f>IF(ISERROR(IF(AND(AN18&gt;16),"ARTIFICIAL","  ")),"  ",IF(AND(AN18&gt;16),"ARTIFICIAL","  "))</f>
        <v>  </v>
      </c>
    </row>
    <row r="19" spans="2:44" ht="16.5" customHeight="1">
      <c r="B19" s="105" t="s">
        <v>2</v>
      </c>
      <c r="C19" s="105"/>
      <c r="D19" s="8"/>
      <c r="E19" s="66"/>
      <c r="F19" s="64"/>
      <c r="G19" s="66"/>
      <c r="H19" s="64"/>
      <c r="I19" s="66"/>
      <c r="J19" s="64"/>
      <c r="K19" s="66"/>
      <c r="L19" s="64"/>
      <c r="M19" s="66"/>
      <c r="N19" s="64"/>
      <c r="O19" s="66"/>
      <c r="P19" s="64"/>
      <c r="Q19" s="66"/>
      <c r="R19" s="65"/>
      <c r="S19" s="66"/>
      <c r="T19" s="64"/>
      <c r="U19" s="66"/>
      <c r="V19" s="64"/>
      <c r="W19" s="66"/>
      <c r="X19" s="64"/>
      <c r="Y19" s="66"/>
      <c r="Z19" s="64"/>
      <c r="AA19" s="66"/>
      <c r="AB19" s="64"/>
      <c r="AC19" s="66"/>
      <c r="AD19" s="64"/>
      <c r="AE19" s="66"/>
      <c r="AF19" s="64"/>
      <c r="AG19" s="66"/>
      <c r="AH19" s="64"/>
      <c r="AI19" s="72"/>
      <c r="AK19" s="34">
        <v>250</v>
      </c>
      <c r="AL19" s="31" t="s">
        <v>25</v>
      </c>
      <c r="AN19" s="34">
        <f t="shared" si="0"/>
        <v>0</v>
      </c>
      <c r="AO19" s="31" t="s">
        <v>25</v>
      </c>
      <c r="AQ19" s="37" t="str">
        <f t="shared" si="1"/>
        <v>-</v>
      </c>
      <c r="AR19" s="44" t="str">
        <f>IF(ISERROR(IF(AND(AN19&gt;250),"ARTIFICIAL","  ")),"  ",IF(AND(AN19&gt;250),"ARTIFICIAL","  "))</f>
        <v>  </v>
      </c>
    </row>
    <row r="20" spans="2:44" ht="16.5" customHeight="1">
      <c r="B20" s="105" t="s">
        <v>3</v>
      </c>
      <c r="C20" s="105"/>
      <c r="D20" s="8"/>
      <c r="E20" s="66"/>
      <c r="F20" s="64"/>
      <c r="G20" s="66"/>
      <c r="H20" s="64"/>
      <c r="I20" s="66"/>
      <c r="J20" s="64"/>
      <c r="K20" s="66"/>
      <c r="L20" s="64"/>
      <c r="M20" s="66"/>
      <c r="N20" s="64"/>
      <c r="O20" s="66"/>
      <c r="P20" s="64"/>
      <c r="Q20" s="66"/>
      <c r="R20" s="65"/>
      <c r="S20" s="66"/>
      <c r="T20" s="64"/>
      <c r="U20" s="66"/>
      <c r="V20" s="64"/>
      <c r="W20" s="66"/>
      <c r="X20" s="64"/>
      <c r="Y20" s="66"/>
      <c r="Z20" s="64"/>
      <c r="AA20" s="66"/>
      <c r="AB20" s="64"/>
      <c r="AC20" s="66"/>
      <c r="AD20" s="64"/>
      <c r="AE20" s="66"/>
      <c r="AF20" s="64"/>
      <c r="AG20" s="66"/>
      <c r="AH20" s="64"/>
      <c r="AI20" s="72"/>
      <c r="AK20" s="34">
        <v>100</v>
      </c>
      <c r="AL20" s="31" t="s">
        <v>25</v>
      </c>
      <c r="AN20" s="34">
        <f t="shared" si="0"/>
        <v>0</v>
      </c>
      <c r="AO20" s="31" t="s">
        <v>25</v>
      </c>
      <c r="AQ20" s="37" t="str">
        <f t="shared" si="1"/>
        <v>-</v>
      </c>
      <c r="AR20" s="44" t="str">
        <f>IF(ISERROR(IF(AND(AN20&gt;100),"ARTIFICIAL","  ")),"  ",IF(AND(AN20&gt;100),"ARTIFICIAL","  "))</f>
        <v>  </v>
      </c>
    </row>
    <row r="21" spans="2:43" ht="16.5" customHeight="1">
      <c r="B21" s="105" t="s">
        <v>4</v>
      </c>
      <c r="C21" s="105"/>
      <c r="D21" s="8"/>
      <c r="E21" s="66"/>
      <c r="F21" s="64"/>
      <c r="G21" s="66"/>
      <c r="H21" s="64"/>
      <c r="I21" s="66"/>
      <c r="J21" s="64"/>
      <c r="K21" s="66"/>
      <c r="L21" s="64"/>
      <c r="M21" s="66"/>
      <c r="N21" s="64"/>
      <c r="O21" s="66"/>
      <c r="P21" s="64"/>
      <c r="Q21" s="66"/>
      <c r="R21" s="65"/>
      <c r="S21" s="66"/>
      <c r="T21" s="64"/>
      <c r="U21" s="66"/>
      <c r="V21" s="64"/>
      <c r="W21" s="66"/>
      <c r="X21" s="64"/>
      <c r="Y21" s="66"/>
      <c r="Z21" s="64"/>
      <c r="AA21" s="66"/>
      <c r="AB21" s="64"/>
      <c r="AC21" s="66"/>
      <c r="AD21" s="64"/>
      <c r="AE21" s="66"/>
      <c r="AF21" s="64"/>
      <c r="AG21" s="66"/>
      <c r="AH21" s="64"/>
      <c r="AI21" s="72"/>
      <c r="AK21" s="34">
        <v>100</v>
      </c>
      <c r="AL21" s="31" t="s">
        <v>25</v>
      </c>
      <c r="AN21" s="34">
        <f t="shared" si="0"/>
        <v>0</v>
      </c>
      <c r="AO21" s="31" t="s">
        <v>25</v>
      </c>
      <c r="AQ21" s="37" t="str">
        <f t="shared" si="1"/>
        <v>-</v>
      </c>
    </row>
    <row r="22" spans="2:43" ht="16.5" customHeight="1">
      <c r="B22" s="105" t="s">
        <v>5</v>
      </c>
      <c r="C22" s="105"/>
      <c r="D22" s="8"/>
      <c r="E22" s="66"/>
      <c r="F22" s="64"/>
      <c r="G22" s="66"/>
      <c r="H22" s="64"/>
      <c r="I22" s="66"/>
      <c r="J22" s="64"/>
      <c r="K22" s="66"/>
      <c r="L22" s="64"/>
      <c r="M22" s="66"/>
      <c r="N22" s="64"/>
      <c r="O22" s="66"/>
      <c r="P22" s="64"/>
      <c r="Q22" s="66"/>
      <c r="R22" s="65"/>
      <c r="S22" s="66"/>
      <c r="T22" s="64"/>
      <c r="U22" s="66"/>
      <c r="V22" s="64"/>
      <c r="W22" s="66"/>
      <c r="X22" s="64"/>
      <c r="Y22" s="66"/>
      <c r="Z22" s="64"/>
      <c r="AA22" s="66"/>
      <c r="AB22" s="64"/>
      <c r="AC22" s="66"/>
      <c r="AD22" s="64"/>
      <c r="AE22" s="66"/>
      <c r="AF22" s="64"/>
      <c r="AG22" s="66"/>
      <c r="AH22" s="64"/>
      <c r="AI22" s="72"/>
      <c r="AK22" s="34">
        <v>15</v>
      </c>
      <c r="AL22" s="31" t="s">
        <v>25</v>
      </c>
      <c r="AN22" s="34">
        <f t="shared" si="0"/>
        <v>0</v>
      </c>
      <c r="AO22" s="31" t="s">
        <v>25</v>
      </c>
      <c r="AQ22" s="37" t="str">
        <f t="shared" si="1"/>
        <v>-</v>
      </c>
    </row>
    <row r="23" spans="2:43" ht="16.5" customHeight="1">
      <c r="B23" s="105" t="s">
        <v>6</v>
      </c>
      <c r="C23" s="105"/>
      <c r="D23" s="8"/>
      <c r="E23" s="66"/>
      <c r="F23" s="64"/>
      <c r="G23" s="66"/>
      <c r="H23" s="64"/>
      <c r="I23" s="66"/>
      <c r="J23" s="64"/>
      <c r="K23" s="66"/>
      <c r="L23" s="64"/>
      <c r="M23" s="66"/>
      <c r="N23" s="64"/>
      <c r="O23" s="66"/>
      <c r="P23" s="64"/>
      <c r="Q23" s="66"/>
      <c r="R23" s="65"/>
      <c r="S23" s="66"/>
      <c r="T23" s="64"/>
      <c r="U23" s="66"/>
      <c r="V23" s="64"/>
      <c r="W23" s="66"/>
      <c r="X23" s="64"/>
      <c r="Y23" s="66"/>
      <c r="Z23" s="64"/>
      <c r="AA23" s="66"/>
      <c r="AB23" s="64"/>
      <c r="AC23" s="66"/>
      <c r="AD23" s="64"/>
      <c r="AE23" s="66"/>
      <c r="AF23" s="64"/>
      <c r="AG23" s="66"/>
      <c r="AH23" s="64"/>
      <c r="AI23" s="72"/>
      <c r="AK23" s="34">
        <v>1000</v>
      </c>
      <c r="AL23" s="31" t="s">
        <v>25</v>
      </c>
      <c r="AN23" s="34">
        <f t="shared" si="0"/>
        <v>0</v>
      </c>
      <c r="AO23" s="31" t="s">
        <v>25</v>
      </c>
      <c r="AQ23" s="37" t="str">
        <f t="shared" si="1"/>
        <v>-</v>
      </c>
    </row>
    <row r="24" spans="2:43" ht="16.5" customHeight="1">
      <c r="B24" s="105" t="s">
        <v>7</v>
      </c>
      <c r="C24" s="105"/>
      <c r="D24" s="8"/>
      <c r="E24" s="66"/>
      <c r="F24" s="64"/>
      <c r="G24" s="66"/>
      <c r="H24" s="64"/>
      <c r="I24" s="66"/>
      <c r="J24" s="64"/>
      <c r="K24" s="66"/>
      <c r="L24" s="64"/>
      <c r="M24" s="66"/>
      <c r="N24" s="64"/>
      <c r="O24" s="66"/>
      <c r="P24" s="64"/>
      <c r="Q24" s="66"/>
      <c r="R24" s="65"/>
      <c r="S24" s="66"/>
      <c r="T24" s="64"/>
      <c r="U24" s="66"/>
      <c r="V24" s="64"/>
      <c r="W24" s="66"/>
      <c r="X24" s="64"/>
      <c r="Y24" s="66"/>
      <c r="Z24" s="64"/>
      <c r="AA24" s="66"/>
      <c r="AB24" s="64"/>
      <c r="AC24" s="66"/>
      <c r="AD24" s="64"/>
      <c r="AE24" s="66"/>
      <c r="AF24" s="64"/>
      <c r="AG24" s="66"/>
      <c r="AH24" s="64"/>
      <c r="AI24" s="72"/>
      <c r="AK24" s="34">
        <v>200000</v>
      </c>
      <c r="AL24" s="31" t="s">
        <v>25</v>
      </c>
      <c r="AN24" s="34">
        <f t="shared" si="0"/>
        <v>0</v>
      </c>
      <c r="AO24" s="31" t="s">
        <v>25</v>
      </c>
      <c r="AQ24" s="37" t="str">
        <f t="shared" si="1"/>
        <v>-</v>
      </c>
    </row>
    <row r="25" spans="2:43" ht="16.5" customHeight="1">
      <c r="B25" s="105" t="s">
        <v>8</v>
      </c>
      <c r="C25" s="105"/>
      <c r="D25" s="8"/>
      <c r="E25" s="66"/>
      <c r="F25" s="64"/>
      <c r="G25" s="66"/>
      <c r="H25" s="64"/>
      <c r="I25" s="66"/>
      <c r="J25" s="64"/>
      <c r="K25" s="66"/>
      <c r="L25" s="64"/>
      <c r="M25" s="66"/>
      <c r="N25" s="64"/>
      <c r="O25" s="66"/>
      <c r="P25" s="64"/>
      <c r="Q25" s="66"/>
      <c r="R25" s="65"/>
      <c r="S25" s="66"/>
      <c r="T25" s="64"/>
      <c r="U25" s="66"/>
      <c r="V25" s="64"/>
      <c r="W25" s="66"/>
      <c r="X25" s="64"/>
      <c r="Y25" s="66"/>
      <c r="Z25" s="64"/>
      <c r="AA25" s="66"/>
      <c r="AB25" s="64"/>
      <c r="AC25" s="66"/>
      <c r="AD25" s="64"/>
      <c r="AE25" s="66"/>
      <c r="AF25" s="64"/>
      <c r="AG25" s="66"/>
      <c r="AH25" s="64"/>
      <c r="AI25" s="72"/>
      <c r="AK25" s="33">
        <v>50000</v>
      </c>
      <c r="AL25" s="32" t="s">
        <v>25</v>
      </c>
      <c r="AM25" s="6"/>
      <c r="AN25" s="33">
        <f t="shared" si="0"/>
        <v>0</v>
      </c>
      <c r="AO25" s="32" t="s">
        <v>25</v>
      </c>
      <c r="AP25" s="6"/>
      <c r="AQ25" s="36" t="str">
        <f t="shared" si="1"/>
        <v>-</v>
      </c>
    </row>
    <row r="26" spans="2:43" ht="16.5" customHeight="1">
      <c r="B26" s="105" t="s">
        <v>24</v>
      </c>
      <c r="C26" s="105"/>
      <c r="D26" s="8"/>
      <c r="E26" s="67"/>
      <c r="F26" s="68"/>
      <c r="G26" s="67"/>
      <c r="H26" s="68"/>
      <c r="I26" s="67"/>
      <c r="J26" s="68"/>
      <c r="K26" s="67"/>
      <c r="L26" s="68"/>
      <c r="M26" s="67"/>
      <c r="N26" s="68"/>
      <c r="O26" s="67"/>
      <c r="P26" s="68"/>
      <c r="Q26" s="67"/>
      <c r="R26" s="69"/>
      <c r="S26" s="67"/>
      <c r="T26" s="68"/>
      <c r="U26" s="67"/>
      <c r="V26" s="68"/>
      <c r="W26" s="67"/>
      <c r="X26" s="68"/>
      <c r="Y26" s="67"/>
      <c r="Z26" s="68"/>
      <c r="AA26" s="67"/>
      <c r="AB26" s="68"/>
      <c r="AC26" s="67"/>
      <c r="AD26" s="68"/>
      <c r="AE26" s="67"/>
      <c r="AF26" s="68"/>
      <c r="AG26" s="67"/>
      <c r="AH26" s="68"/>
      <c r="AI26" s="73"/>
      <c r="AK26" s="4"/>
      <c r="AL26" s="13"/>
      <c r="AM26" s="6"/>
      <c r="AN26" s="4"/>
      <c r="AP26" s="6"/>
      <c r="AQ26" s="6"/>
    </row>
    <row r="27" spans="2:43" ht="16.5" customHeight="1">
      <c r="B27" s="105" t="s">
        <v>9</v>
      </c>
      <c r="C27" s="105"/>
      <c r="D27" s="8"/>
      <c r="E27" s="66"/>
      <c r="F27" s="64"/>
      <c r="G27" s="66"/>
      <c r="H27" s="64"/>
      <c r="I27" s="66"/>
      <c r="J27" s="64"/>
      <c r="K27" s="66"/>
      <c r="L27" s="64"/>
      <c r="M27" s="66"/>
      <c r="N27" s="64"/>
      <c r="O27" s="66"/>
      <c r="P27" s="64"/>
      <c r="Q27" s="66"/>
      <c r="R27" s="65"/>
      <c r="S27" s="66"/>
      <c r="T27" s="64"/>
      <c r="U27" s="66"/>
      <c r="V27" s="64"/>
      <c r="W27" s="66"/>
      <c r="X27" s="64"/>
      <c r="Y27" s="66"/>
      <c r="Z27" s="64"/>
      <c r="AA27" s="66"/>
      <c r="AB27" s="64"/>
      <c r="AC27" s="66"/>
      <c r="AD27" s="64"/>
      <c r="AE27" s="66"/>
      <c r="AF27" s="64"/>
      <c r="AG27" s="66"/>
      <c r="AH27" s="64"/>
      <c r="AI27" s="72"/>
      <c r="AK27" s="27">
        <v>1500</v>
      </c>
      <c r="AL27" s="30" t="s">
        <v>25</v>
      </c>
      <c r="AM27" s="6"/>
      <c r="AN27" s="27">
        <f>IF(ISERROR(SUMPRODUCT(E27:AI27,$E$15:$AI$15)),"-",(SUMPRODUCT(E27:AI27,$E$15:$AI$15)))</f>
        <v>0</v>
      </c>
      <c r="AO27" s="30" t="s">
        <v>25</v>
      </c>
      <c r="AP27" s="6"/>
      <c r="AQ27" s="35" t="str">
        <f>IF(ISERROR(IF(AND(AN27&gt;AK27),"YES","-")),"-",(IF(AND(AN27&gt;AK27),"YES","-")))</f>
        <v>-</v>
      </c>
    </row>
    <row r="28" spans="2:43" ht="16.5" customHeight="1">
      <c r="B28" s="106"/>
      <c r="C28" s="106"/>
      <c r="D28" s="8"/>
      <c r="E28" s="66"/>
      <c r="F28" s="64"/>
      <c r="G28" s="66"/>
      <c r="H28" s="64"/>
      <c r="I28" s="66"/>
      <c r="J28" s="64"/>
      <c r="K28" s="66"/>
      <c r="L28" s="64"/>
      <c r="M28" s="66"/>
      <c r="N28" s="64"/>
      <c r="O28" s="66"/>
      <c r="P28" s="64"/>
      <c r="Q28" s="66"/>
      <c r="R28" s="65"/>
      <c r="S28" s="66"/>
      <c r="T28" s="64"/>
      <c r="U28" s="66"/>
      <c r="V28" s="64"/>
      <c r="W28" s="66"/>
      <c r="X28" s="64"/>
      <c r="Y28" s="66"/>
      <c r="Z28" s="64"/>
      <c r="AA28" s="66"/>
      <c r="AB28" s="64"/>
      <c r="AC28" s="66"/>
      <c r="AD28" s="64"/>
      <c r="AE28" s="66"/>
      <c r="AF28" s="64"/>
      <c r="AG28" s="66"/>
      <c r="AH28" s="64"/>
      <c r="AI28" s="72"/>
      <c r="AK28" s="28"/>
      <c r="AL28" s="31" t="s">
        <v>25</v>
      </c>
      <c r="AN28" s="34">
        <f>IF(ISERROR(SUMPRODUCT(E28:AI28,$E$15:$AI$15)),"-",(SUMPRODUCT(E28:AI28,$E$15:$AI$15)))</f>
        <v>0</v>
      </c>
      <c r="AO28" s="31" t="s">
        <v>25</v>
      </c>
      <c r="AQ28" s="37" t="str">
        <f>IF(ISERROR(IF(AND(AN28&gt;AK28),"YES","-")),"-",(IF(AND(AN28&gt;AK28),"YES","-")))</f>
        <v>-</v>
      </c>
    </row>
    <row r="29" spans="2:43" ht="16.5" customHeight="1">
      <c r="B29" s="106"/>
      <c r="C29" s="106"/>
      <c r="D29" s="8"/>
      <c r="E29" s="66"/>
      <c r="F29" s="64"/>
      <c r="G29" s="66"/>
      <c r="H29" s="64"/>
      <c r="I29" s="66"/>
      <c r="J29" s="64"/>
      <c r="K29" s="66"/>
      <c r="L29" s="64"/>
      <c r="M29" s="66"/>
      <c r="N29" s="64"/>
      <c r="O29" s="66"/>
      <c r="P29" s="64"/>
      <c r="Q29" s="66"/>
      <c r="R29" s="65"/>
      <c r="S29" s="66"/>
      <c r="T29" s="64"/>
      <c r="U29" s="66"/>
      <c r="V29" s="64"/>
      <c r="W29" s="66"/>
      <c r="X29" s="64"/>
      <c r="Y29" s="66"/>
      <c r="Z29" s="64"/>
      <c r="AA29" s="66"/>
      <c r="AB29" s="64"/>
      <c r="AC29" s="66"/>
      <c r="AD29" s="64"/>
      <c r="AE29" s="66"/>
      <c r="AF29" s="64"/>
      <c r="AG29" s="66"/>
      <c r="AH29" s="64"/>
      <c r="AI29" s="72"/>
      <c r="AK29" s="28"/>
      <c r="AL29" s="31" t="s">
        <v>25</v>
      </c>
      <c r="AN29" s="34">
        <f>IF(ISERROR(SUMPRODUCT(E29:AI29,$E$15:$AI$15)),"-",(SUMPRODUCT(E29:AI29,$E$15:$AI$15)))</f>
        <v>0</v>
      </c>
      <c r="AO29" s="31" t="s">
        <v>25</v>
      </c>
      <c r="AQ29" s="37" t="str">
        <f>IF(ISERROR(IF(AND(AN29&gt;AK29),"YES","-")),"-",(IF(AND(AN29&gt;AK29),"YES","-")))</f>
        <v>-</v>
      </c>
    </row>
    <row r="30" spans="2:43" ht="16.5" customHeight="1">
      <c r="B30" s="110"/>
      <c r="C30" s="110"/>
      <c r="D30" s="8"/>
      <c r="E30" s="70"/>
      <c r="F30" s="64"/>
      <c r="G30" s="70"/>
      <c r="H30" s="64"/>
      <c r="I30" s="70"/>
      <c r="J30" s="64"/>
      <c r="K30" s="70"/>
      <c r="L30" s="64"/>
      <c r="M30" s="70"/>
      <c r="N30" s="64"/>
      <c r="O30" s="70"/>
      <c r="P30" s="64"/>
      <c r="Q30" s="70"/>
      <c r="R30" s="65"/>
      <c r="S30" s="70"/>
      <c r="T30" s="64"/>
      <c r="U30" s="70"/>
      <c r="V30" s="64"/>
      <c r="W30" s="70"/>
      <c r="X30" s="64"/>
      <c r="Y30" s="70"/>
      <c r="Z30" s="64"/>
      <c r="AA30" s="70"/>
      <c r="AB30" s="64"/>
      <c r="AC30" s="70"/>
      <c r="AD30" s="64"/>
      <c r="AE30" s="70"/>
      <c r="AF30" s="64"/>
      <c r="AG30" s="70"/>
      <c r="AH30" s="64"/>
      <c r="AI30" s="74"/>
      <c r="AK30" s="29"/>
      <c r="AL30" s="32" t="s">
        <v>25</v>
      </c>
      <c r="AN30" s="33">
        <f>IF(ISERROR(SUMPRODUCT(E30:AI30,$E$15:$AI$15)),"-",(SUMPRODUCT(E30:AI30,$E$15:$AI$15)))</f>
        <v>0</v>
      </c>
      <c r="AO30" s="32" t="s">
        <v>25</v>
      </c>
      <c r="AQ30" s="36" t="str">
        <f>IF(ISERROR(IF(AND(AN30&gt;AK30),"YES","-")),"-",(IF(AND(AN30&gt;AK30),"YES","-")))</f>
        <v>-</v>
      </c>
    </row>
    <row r="31" spans="2:43" ht="9.75" customHeight="1">
      <c r="B31" s="17"/>
      <c r="C31" s="17"/>
      <c r="D31" s="6"/>
      <c r="E31" s="18"/>
      <c r="G31" s="18"/>
      <c r="I31" s="18"/>
      <c r="K31" s="18"/>
      <c r="M31" s="18"/>
      <c r="O31" s="18"/>
      <c r="Q31" s="18"/>
      <c r="R31" s="2"/>
      <c r="S31" s="18"/>
      <c r="U31" s="18"/>
      <c r="W31" s="18"/>
      <c r="Y31" s="18"/>
      <c r="AA31" s="18"/>
      <c r="AC31" s="18"/>
      <c r="AE31" s="18"/>
      <c r="AG31" s="18"/>
      <c r="AJ31" s="2"/>
      <c r="AK31" s="14"/>
      <c r="AL31" s="13"/>
      <c r="AM31" s="6"/>
      <c r="AN31" s="38"/>
      <c r="AO31" s="39"/>
      <c r="AP31" s="6"/>
      <c r="AQ31" s="14"/>
    </row>
    <row r="32" spans="2:44" s="22" customFormat="1" ht="16.5" customHeight="1">
      <c r="B32" s="102"/>
      <c r="C32" s="102"/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R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G32" s="93"/>
      <c r="AH32" s="159" t="s">
        <v>26</v>
      </c>
      <c r="AI32" s="160"/>
      <c r="AK32" s="27">
        <v>40</v>
      </c>
      <c r="AL32" s="30" t="s">
        <v>25</v>
      </c>
      <c r="AM32" s="23"/>
      <c r="AN32" s="27" t="str">
        <f>IF(ISERROR(IF(AND((AN18+AN17)&gt;AN17,(AN18+AN17)&gt;AN18),(AN17+(AN18*2.5)),"-")),"-",IF(AND((AN17+AN18)&gt;AN17,(AN17+AN18)&gt;AN18),(AN17+(AN18*2.5)),"-"))</f>
        <v>-</v>
      </c>
      <c r="AO32" s="30" t="s">
        <v>25</v>
      </c>
      <c r="AP32" s="23"/>
      <c r="AQ32" s="35" t="str">
        <f>IF(ISERROR(IF(AND(AN17&gt;0,AN18&gt;0,AN32&gt;AK32),"YES","-")),"-",(IF(AND(AN17&gt;0,AN18&gt;0,AN32&gt;AK32),"YES","-")))</f>
        <v>-</v>
      </c>
      <c r="AR32" s="44" t="str">
        <f>IF(ISERROR(IF(AND(AN18&gt;0,AN17&gt;0,(AN17+(AN18*2.5))&gt;40),"ARTIFICIAL","  ")),"  ",IF(AND(AN18&gt;0,AN17&gt;0,(AN17+(AN18*2.5))&gt;40),"ARTIFICIAL","  "))</f>
        <v>  </v>
      </c>
    </row>
    <row r="33" spans="2:44" s="22" customFormat="1" ht="16.5" customHeight="1">
      <c r="B33" s="102"/>
      <c r="C33" s="102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G33" s="92"/>
      <c r="AH33" s="159" t="s">
        <v>27</v>
      </c>
      <c r="AI33" s="160"/>
      <c r="AK33" s="33">
        <v>250</v>
      </c>
      <c r="AL33" s="32" t="s">
        <v>25</v>
      </c>
      <c r="AM33" s="23"/>
      <c r="AN33" s="33" t="str">
        <f>IF(ISERROR(IF(AND((AN19+AN20)&gt;AN20,(AN19+AN20)&gt;AN19),(AN19+(AN20*2.5)),"-")),"-",IF(AND((AN20+AN19)&gt;AN20,(AN20+AN19)&gt;AN19),(AN19+(AN20*2.5)),"-"))</f>
        <v>-</v>
      </c>
      <c r="AO33" s="32" t="s">
        <v>25</v>
      </c>
      <c r="AP33" s="23"/>
      <c r="AQ33" s="36" t="str">
        <f>IF(ISERROR(IF(AND(AN19&gt;0,AN20&gt;0,AN33&gt;AK33),"YES","-")),"-",(IF(AND(AN19&gt;0,AN20&gt;0,AN33&gt;AK33),"YES","-")))</f>
        <v>-</v>
      </c>
      <c r="AR33" s="44" t="str">
        <f>IF(ISERROR(IF(AND(AN19&gt;0,AN20&gt;0,(AN19+(AN20*2.5))&gt;250),"ARTIFICIAL","  ")),"  ",IF(AND(AN19&gt;0,AN20&gt;0,(AN19+(AN20*2.5))&gt;250),"ARTIFICIAL","  "))</f>
        <v>  </v>
      </c>
    </row>
    <row r="34" spans="2:44" s="22" customFormat="1" ht="9.75" customHeight="1">
      <c r="B34" s="19"/>
      <c r="C34" s="19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R34" s="50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F34" s="21"/>
      <c r="AH34" s="21"/>
      <c r="AI34" s="50"/>
      <c r="AK34" s="4"/>
      <c r="AL34" s="13"/>
      <c r="AM34" s="23"/>
      <c r="AN34" s="51"/>
      <c r="AO34" s="13"/>
      <c r="AP34" s="23"/>
      <c r="AQ34" s="52"/>
      <c r="AR34" s="54"/>
    </row>
    <row r="35" spans="2:44" s="55" customFormat="1" ht="30" customHeight="1">
      <c r="B35" s="107" t="s">
        <v>34</v>
      </c>
      <c r="C35" s="108"/>
      <c r="D35" s="1"/>
      <c r="E35" s="82">
        <f>IF(ISERROR((E45*G45)/100),"-",((E45*G45)/100))</f>
        <v>0</v>
      </c>
      <c r="F35" s="83"/>
      <c r="G35" s="82">
        <f>IF(ISERROR((G46*E46)/100),"-",((G46*E46)/100))</f>
        <v>0</v>
      </c>
      <c r="H35" s="83"/>
      <c r="I35" s="82">
        <f>IF(ISERROR((G47*E47)/100),"-",((G47*E47)/100))</f>
        <v>0</v>
      </c>
      <c r="J35" s="83"/>
      <c r="K35" s="82">
        <f>IF(ISERROR((G48*E48)/100),"-",((G48*E48)/100))</f>
        <v>0</v>
      </c>
      <c r="L35" s="83"/>
      <c r="M35" s="82">
        <f>IF(ISERROR((G49*E49)/100),"-",((G49*E49)/100))</f>
        <v>0</v>
      </c>
      <c r="N35" s="83"/>
      <c r="O35" s="82">
        <f>IF(ISERROR((E50*G50)/100),"-",((E50*G50)/100))</f>
        <v>0</v>
      </c>
      <c r="P35" s="83"/>
      <c r="Q35" s="82">
        <f>IF(ISERROR((E51*G51)/100),"-",((E51*G51)/100))</f>
        <v>0</v>
      </c>
      <c r="R35" s="1"/>
      <c r="S35" s="82">
        <f>IF(ISERROR((E52*G52)/100),"-",((E52*G52)/100))</f>
        <v>0</v>
      </c>
      <c r="T35" s="83"/>
      <c r="U35" s="82">
        <f>IF(ISERROR((G53*E53)/100),"-",((G53*E53)/100))</f>
        <v>0</v>
      </c>
      <c r="V35" s="83"/>
      <c r="W35" s="82">
        <f>IF(ISERROR((G54*E54)/100),"-",((G54*E54)/100))</f>
        <v>0</v>
      </c>
      <c r="X35" s="83"/>
      <c r="Y35" s="82">
        <f>IF(ISERROR((E55*G55)/100),"-",((G55*E55)/100))</f>
        <v>0</v>
      </c>
      <c r="Z35" s="83"/>
      <c r="AA35" s="82">
        <f>IF(ISERROR((G56*E56)/100),"-",((G56*E56)/100))</f>
        <v>0</v>
      </c>
      <c r="AB35" s="83"/>
      <c r="AC35" s="82">
        <f>IF(ISERROR((E57*G57)/100),"-",((E57*G57)/100))</f>
        <v>0</v>
      </c>
      <c r="AD35" s="83"/>
      <c r="AE35" s="82">
        <f>IF(ISERROR((E58*G58)/100),"-",((E58*G58)/100))</f>
        <v>0</v>
      </c>
      <c r="AF35" s="83"/>
      <c r="AG35" s="82">
        <f>IF(ISERROR((E59*G59)/100),"-",((E59*G59)/100))</f>
        <v>0</v>
      </c>
      <c r="AH35" s="83"/>
      <c r="AI35" s="135"/>
      <c r="AJ35" s="135"/>
      <c r="AK35" s="135"/>
      <c r="AL35" s="61"/>
      <c r="AM35" s="136"/>
      <c r="AN35" s="136"/>
      <c r="AO35" s="136"/>
      <c r="AP35" s="136"/>
      <c r="AQ35" s="56"/>
      <c r="AR35" s="57"/>
    </row>
    <row r="36" spans="2:44" s="55" customFormat="1" ht="7.5" customHeight="1" thickBot="1">
      <c r="B36" s="53"/>
      <c r="C36" s="53"/>
      <c r="D36" s="1"/>
      <c r="E36" s="60"/>
      <c r="F36" s="59"/>
      <c r="G36" s="60"/>
      <c r="H36" s="59"/>
      <c r="I36" s="60"/>
      <c r="J36" s="59"/>
      <c r="K36" s="60"/>
      <c r="L36" s="59"/>
      <c r="M36" s="60"/>
      <c r="N36" s="59"/>
      <c r="O36" s="60"/>
      <c r="P36" s="59"/>
      <c r="Q36" s="60"/>
      <c r="R36" s="1"/>
      <c r="S36" s="60"/>
      <c r="T36" s="59"/>
      <c r="U36" s="60"/>
      <c r="V36" s="59"/>
      <c r="W36" s="60"/>
      <c r="X36" s="59"/>
      <c r="Y36" s="60"/>
      <c r="Z36" s="59"/>
      <c r="AA36" s="60"/>
      <c r="AB36" s="59"/>
      <c r="AC36" s="60"/>
      <c r="AD36" s="59"/>
      <c r="AE36" s="60"/>
      <c r="AF36" s="59"/>
      <c r="AG36" s="60"/>
      <c r="AH36" s="59"/>
      <c r="AI36" s="53"/>
      <c r="AJ36" s="53"/>
      <c r="AK36" s="53"/>
      <c r="AL36" s="61"/>
      <c r="AM36" s="7"/>
      <c r="AN36" s="7"/>
      <c r="AO36" s="7"/>
      <c r="AP36" s="7"/>
      <c r="AQ36" s="56"/>
      <c r="AR36" s="57"/>
    </row>
    <row r="37" spans="2:44" s="55" customFormat="1" ht="30" customHeight="1" thickBot="1">
      <c r="B37" s="138" t="s">
        <v>32</v>
      </c>
      <c r="C37" s="139"/>
      <c r="D37" s="97"/>
      <c r="E37" s="98"/>
      <c r="G37" s="60"/>
      <c r="H37" s="59"/>
      <c r="I37" s="89"/>
      <c r="J37" s="90"/>
      <c r="K37" s="91"/>
      <c r="L37" s="57"/>
      <c r="M37" s="84"/>
      <c r="N37" s="84"/>
      <c r="T37" s="59"/>
      <c r="U37" s="155" t="s">
        <v>33</v>
      </c>
      <c r="V37" s="156"/>
      <c r="W37" s="157"/>
      <c r="X37" s="59"/>
      <c r="Y37" s="81">
        <f>IF(ISERROR(E35+G35+I35+K35+M35+O35+Q35+S35+U35+W35+Y35+AA35+AC35+AE35+AG35),"-",(E35+G35+I35+K35+M35+O35+Q35+S35+U35+W35+Y35+AA35+AC35+AE35+AG35))</f>
        <v>0</v>
      </c>
      <c r="AA37" s="128" t="s">
        <v>47</v>
      </c>
      <c r="AB37" s="129"/>
      <c r="AC37" s="129"/>
      <c r="AD37" s="129"/>
      <c r="AE37" s="130"/>
      <c r="AF37" s="96"/>
      <c r="AG37" s="85" t="str">
        <f>IF(ISERROR(Y37/E61),"-",Y37/E61)</f>
        <v>-</v>
      </c>
      <c r="AH37" s="96"/>
      <c r="AJ37" s="53"/>
      <c r="AK37" s="136"/>
      <c r="AL37" s="136"/>
      <c r="AM37" s="7"/>
      <c r="AN37" s="7"/>
      <c r="AO37" s="7"/>
      <c r="AP37" s="7"/>
      <c r="AQ37" s="56"/>
      <c r="AR37" s="57"/>
    </row>
    <row r="38" spans="7:44" s="24" customFormat="1" ht="9.75" customHeight="1">
      <c r="G38" s="49"/>
      <c r="U38" s="49"/>
      <c r="AK38" s="58"/>
      <c r="AL38" s="58"/>
      <c r="AM38" s="58"/>
      <c r="AN38" s="101"/>
      <c r="AO38" s="58"/>
      <c r="AP38" s="58"/>
      <c r="AQ38" s="58"/>
      <c r="AR38" s="58"/>
    </row>
    <row r="39" spans="5:42" ht="18"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K39" s="133"/>
      <c r="AL39" s="133"/>
      <c r="AM39" s="133"/>
      <c r="AN39" s="133"/>
      <c r="AO39" s="133"/>
      <c r="AP39" s="133"/>
    </row>
    <row r="42" spans="5:27" ht="15.75" customHeight="1">
      <c r="E42" s="137" t="s">
        <v>31</v>
      </c>
      <c r="G42" s="141" t="s">
        <v>46</v>
      </c>
      <c r="I42" s="137" t="s">
        <v>30</v>
      </c>
      <c r="S42" s="140"/>
      <c r="U42" s="140"/>
      <c r="W42" s="140"/>
      <c r="Y42" s="2"/>
      <c r="AA42" s="2"/>
    </row>
    <row r="43" spans="5:27" ht="15.75" customHeight="1">
      <c r="E43" s="137"/>
      <c r="G43" s="142"/>
      <c r="I43" s="137"/>
      <c r="S43" s="140"/>
      <c r="U43" s="140"/>
      <c r="W43" s="140"/>
      <c r="Y43" s="2"/>
      <c r="AA43" s="2"/>
    </row>
    <row r="44" spans="5:27" ht="15.75" customHeight="1">
      <c r="E44" s="137"/>
      <c r="G44" s="143"/>
      <c r="I44" s="137"/>
      <c r="S44" s="140"/>
      <c r="U44" s="140"/>
      <c r="W44" s="140"/>
      <c r="Y44" s="2"/>
      <c r="AA44" s="2"/>
    </row>
    <row r="45" spans="3:27" ht="15.75" customHeight="1">
      <c r="C45" s="131" t="s">
        <v>14</v>
      </c>
      <c r="D45" s="132"/>
      <c r="E45" s="79"/>
      <c r="F45" s="78"/>
      <c r="G45" s="80"/>
      <c r="H45" s="61"/>
      <c r="I45" s="86" t="str">
        <f aca="true" t="shared" si="2" ref="I45:I59">IF(ISERROR((E45/$E$61)*100),"-",((E45/$E$61)*100))</f>
        <v>-</v>
      </c>
      <c r="S45" s="94"/>
      <c r="T45" s="78"/>
      <c r="U45" s="94"/>
      <c r="V45" s="61"/>
      <c r="W45" s="95"/>
      <c r="Y45" s="2"/>
      <c r="AA45" s="2"/>
    </row>
    <row r="46" spans="3:27" ht="15.75" customHeight="1">
      <c r="C46" s="131" t="s">
        <v>15</v>
      </c>
      <c r="D46" s="132"/>
      <c r="E46" s="80"/>
      <c r="F46" s="78"/>
      <c r="G46" s="80"/>
      <c r="H46" s="61"/>
      <c r="I46" s="86" t="str">
        <f t="shared" si="2"/>
        <v>-</v>
      </c>
      <c r="S46" s="94"/>
      <c r="T46" s="78"/>
      <c r="U46" s="94"/>
      <c r="V46" s="61"/>
      <c r="W46" s="95"/>
      <c r="Y46" s="2"/>
      <c r="AA46" s="2"/>
    </row>
    <row r="47" spans="3:27" ht="15.75" customHeight="1">
      <c r="C47" s="131" t="s">
        <v>16</v>
      </c>
      <c r="D47" s="132"/>
      <c r="E47" s="80"/>
      <c r="F47" s="78"/>
      <c r="G47" s="80"/>
      <c r="H47" s="61"/>
      <c r="I47" s="86" t="str">
        <f t="shared" si="2"/>
        <v>-</v>
      </c>
      <c r="S47" s="94"/>
      <c r="T47" s="78"/>
      <c r="U47" s="94"/>
      <c r="V47" s="61"/>
      <c r="W47" s="95"/>
      <c r="Y47" s="2"/>
      <c r="AA47" s="2"/>
    </row>
    <row r="48" spans="3:27" ht="15.75" customHeight="1">
      <c r="C48" s="131" t="s">
        <v>17</v>
      </c>
      <c r="D48" s="132"/>
      <c r="E48" s="80"/>
      <c r="F48" s="78"/>
      <c r="G48" s="80"/>
      <c r="H48" s="61"/>
      <c r="I48" s="86" t="str">
        <f t="shared" si="2"/>
        <v>-</v>
      </c>
      <c r="S48" s="94"/>
      <c r="T48" s="78"/>
      <c r="U48" s="94"/>
      <c r="V48" s="61"/>
      <c r="W48" s="95"/>
      <c r="Y48" s="2"/>
      <c r="AA48" s="2"/>
    </row>
    <row r="49" spans="3:27" ht="15.75" customHeight="1">
      <c r="C49" s="131" t="s">
        <v>18</v>
      </c>
      <c r="D49" s="132"/>
      <c r="E49" s="80"/>
      <c r="F49" s="78"/>
      <c r="G49" s="80"/>
      <c r="H49" s="61"/>
      <c r="I49" s="86" t="str">
        <f t="shared" si="2"/>
        <v>-</v>
      </c>
      <c r="S49" s="94"/>
      <c r="T49" s="78"/>
      <c r="U49" s="94"/>
      <c r="V49" s="61"/>
      <c r="W49" s="95"/>
      <c r="Y49" s="2"/>
      <c r="AA49" s="2"/>
    </row>
    <row r="50" spans="3:27" ht="15.75" customHeight="1">
      <c r="C50" s="131" t="s">
        <v>19</v>
      </c>
      <c r="D50" s="132"/>
      <c r="E50" s="80"/>
      <c r="F50" s="78"/>
      <c r="G50" s="80"/>
      <c r="H50" s="61"/>
      <c r="I50" s="86" t="str">
        <f t="shared" si="2"/>
        <v>-</v>
      </c>
      <c r="S50" s="94"/>
      <c r="T50" s="78"/>
      <c r="U50" s="94"/>
      <c r="V50" s="61"/>
      <c r="W50" s="95"/>
      <c r="Y50" s="2"/>
      <c r="AA50" s="2"/>
    </row>
    <row r="51" spans="3:27" ht="15.75" customHeight="1">
      <c r="C51" s="131" t="s">
        <v>28</v>
      </c>
      <c r="D51" s="132"/>
      <c r="E51" s="80"/>
      <c r="F51" s="78"/>
      <c r="G51" s="80"/>
      <c r="H51" s="61"/>
      <c r="I51" s="86" t="str">
        <f t="shared" si="2"/>
        <v>-</v>
      </c>
      <c r="S51" s="94"/>
      <c r="T51" s="78"/>
      <c r="U51" s="94"/>
      <c r="V51" s="61"/>
      <c r="W51" s="95"/>
      <c r="Y51" s="2"/>
      <c r="AA51" s="2"/>
    </row>
    <row r="52" spans="3:27" ht="15.75" customHeight="1">
      <c r="C52" s="131" t="s">
        <v>36</v>
      </c>
      <c r="D52" s="132"/>
      <c r="E52" s="79"/>
      <c r="F52" s="78"/>
      <c r="G52" s="80"/>
      <c r="H52" s="61"/>
      <c r="I52" s="86" t="str">
        <f t="shared" si="2"/>
        <v>-</v>
      </c>
      <c r="S52" s="94"/>
      <c r="T52" s="78"/>
      <c r="U52" s="94"/>
      <c r="V52" s="61"/>
      <c r="W52" s="95"/>
      <c r="Y52" s="2"/>
      <c r="AA52" s="2"/>
    </row>
    <row r="53" spans="3:27" ht="15.75" customHeight="1">
      <c r="C53" s="131" t="s">
        <v>37</v>
      </c>
      <c r="D53" s="132"/>
      <c r="E53" s="80"/>
      <c r="F53" s="78"/>
      <c r="G53" s="80"/>
      <c r="H53" s="61"/>
      <c r="I53" s="86" t="str">
        <f t="shared" si="2"/>
        <v>-</v>
      </c>
      <c r="S53" s="94"/>
      <c r="T53" s="78"/>
      <c r="U53" s="94"/>
      <c r="V53" s="61"/>
      <c r="W53" s="95"/>
      <c r="Y53" s="2"/>
      <c r="AA53" s="2"/>
    </row>
    <row r="54" spans="3:27" ht="15.75" customHeight="1">
      <c r="C54" s="131" t="s">
        <v>38</v>
      </c>
      <c r="D54" s="132"/>
      <c r="E54" s="80"/>
      <c r="F54" s="78"/>
      <c r="G54" s="80"/>
      <c r="H54" s="61"/>
      <c r="I54" s="86" t="str">
        <f t="shared" si="2"/>
        <v>-</v>
      </c>
      <c r="S54" s="94"/>
      <c r="T54" s="78"/>
      <c r="U54" s="94"/>
      <c r="V54" s="61"/>
      <c r="W54" s="95"/>
      <c r="Y54" s="2"/>
      <c r="AA54" s="2"/>
    </row>
    <row r="55" spans="3:27" ht="15.75" customHeight="1">
      <c r="C55" s="131" t="s">
        <v>39</v>
      </c>
      <c r="D55" s="132"/>
      <c r="E55" s="80"/>
      <c r="F55" s="78"/>
      <c r="G55" s="80"/>
      <c r="H55" s="61"/>
      <c r="I55" s="86" t="str">
        <f t="shared" si="2"/>
        <v>-</v>
      </c>
      <c r="S55" s="94"/>
      <c r="T55" s="78"/>
      <c r="U55" s="94"/>
      <c r="V55" s="61"/>
      <c r="W55" s="95"/>
      <c r="Y55" s="2"/>
      <c r="AA55" s="2"/>
    </row>
    <row r="56" spans="3:27" ht="15.75" customHeight="1">
      <c r="C56" s="131" t="s">
        <v>40</v>
      </c>
      <c r="D56" s="132"/>
      <c r="E56" s="80"/>
      <c r="F56" s="78"/>
      <c r="G56" s="80"/>
      <c r="H56" s="61"/>
      <c r="I56" s="86" t="str">
        <f t="shared" si="2"/>
        <v>-</v>
      </c>
      <c r="S56" s="94"/>
      <c r="T56" s="78"/>
      <c r="U56" s="94"/>
      <c r="V56" s="61"/>
      <c r="W56" s="95"/>
      <c r="Y56" s="2"/>
      <c r="AA56" s="2"/>
    </row>
    <row r="57" spans="3:27" ht="15.75" customHeight="1">
      <c r="C57" s="131" t="s">
        <v>41</v>
      </c>
      <c r="D57" s="132"/>
      <c r="E57" s="80"/>
      <c r="F57" s="78"/>
      <c r="G57" s="80"/>
      <c r="H57" s="61"/>
      <c r="I57" s="86" t="str">
        <f t="shared" si="2"/>
        <v>-</v>
      </c>
      <c r="S57" s="94"/>
      <c r="T57" s="78"/>
      <c r="U57" s="94"/>
      <c r="V57" s="61"/>
      <c r="W57" s="95"/>
      <c r="Y57" s="2"/>
      <c r="AA57" s="2"/>
    </row>
    <row r="58" spans="3:27" ht="15.75" customHeight="1">
      <c r="C58" s="131" t="s">
        <v>42</v>
      </c>
      <c r="D58" s="132"/>
      <c r="E58" s="80"/>
      <c r="F58" s="78"/>
      <c r="G58" s="80"/>
      <c r="H58" s="61"/>
      <c r="I58" s="86" t="str">
        <f t="shared" si="2"/>
        <v>-</v>
      </c>
      <c r="S58" s="94"/>
      <c r="T58" s="78"/>
      <c r="U58" s="94"/>
      <c r="V58" s="61"/>
      <c r="W58" s="95"/>
      <c r="Y58" s="2"/>
      <c r="AA58" s="2"/>
    </row>
    <row r="59" spans="3:27" ht="15.75" customHeight="1">
      <c r="C59" s="131" t="s">
        <v>43</v>
      </c>
      <c r="D59" s="132"/>
      <c r="E59" s="80"/>
      <c r="F59" s="78"/>
      <c r="G59" s="80"/>
      <c r="H59" s="61"/>
      <c r="I59" s="86" t="str">
        <f t="shared" si="2"/>
        <v>-</v>
      </c>
      <c r="S59" s="94"/>
      <c r="T59" s="78"/>
      <c r="U59" s="94"/>
      <c r="V59" s="61"/>
      <c r="W59" s="95"/>
      <c r="Y59" s="2"/>
      <c r="AA59" s="2"/>
    </row>
    <row r="60" spans="3:27" ht="15.75" customHeight="1">
      <c r="C60" s="3"/>
      <c r="E60" s="10"/>
      <c r="F60" s="6"/>
      <c r="G60" s="10"/>
      <c r="S60" s="6"/>
      <c r="T60" s="6"/>
      <c r="U60" s="6"/>
      <c r="W60" s="2"/>
      <c r="Y60" s="2"/>
      <c r="AA60" s="2"/>
    </row>
    <row r="61" spans="2:27" ht="15.75" customHeight="1">
      <c r="B61" s="149" t="s">
        <v>29</v>
      </c>
      <c r="C61" s="150"/>
      <c r="D61" s="61"/>
      <c r="E61" s="146">
        <v>0</v>
      </c>
      <c r="F61" s="6"/>
      <c r="G61" s="10"/>
      <c r="S61" s="144"/>
      <c r="T61" s="6"/>
      <c r="U61" s="6"/>
      <c r="W61" s="2"/>
      <c r="Y61" s="2"/>
      <c r="AA61" s="2"/>
    </row>
    <row r="62" spans="2:27" ht="15.75" customHeight="1">
      <c r="B62" s="151"/>
      <c r="C62" s="152"/>
      <c r="D62" s="61"/>
      <c r="E62" s="147"/>
      <c r="F62" s="6"/>
      <c r="G62" s="10"/>
      <c r="S62" s="144"/>
      <c r="T62" s="6"/>
      <c r="U62" s="6"/>
      <c r="W62" s="2"/>
      <c r="Y62" s="2"/>
      <c r="AA62" s="2"/>
    </row>
    <row r="63" spans="2:27" ht="15.75" customHeight="1">
      <c r="B63" s="153"/>
      <c r="C63" s="154"/>
      <c r="D63" s="61"/>
      <c r="E63" s="148"/>
      <c r="F63" s="6"/>
      <c r="G63" s="10"/>
      <c r="S63" s="144"/>
      <c r="T63" s="6"/>
      <c r="U63" s="6"/>
      <c r="W63" s="2"/>
      <c r="Y63" s="2"/>
      <c r="AA63" s="2"/>
    </row>
    <row r="64" ht="15.75" customHeight="1"/>
    <row r="65" ht="15.75" customHeight="1"/>
    <row r="66" spans="19:35" ht="15.75" customHeight="1">
      <c r="S66" s="2"/>
      <c r="U66" s="2"/>
      <c r="W66" s="2"/>
      <c r="Y66" s="2"/>
      <c r="AA66" s="2"/>
      <c r="AC66" s="2"/>
      <c r="AE66" s="2"/>
      <c r="AG66" s="2"/>
      <c r="AI66" s="2"/>
    </row>
    <row r="67" spans="19:35" ht="15">
      <c r="S67" s="2"/>
      <c r="U67" s="2"/>
      <c r="W67" s="2"/>
      <c r="Y67" s="2"/>
      <c r="AA67" s="2"/>
      <c r="AC67" s="2"/>
      <c r="AE67" s="2"/>
      <c r="AG67" s="2"/>
      <c r="AI67" s="2"/>
    </row>
    <row r="68" spans="19:35" ht="15">
      <c r="S68" s="2"/>
      <c r="U68" s="2"/>
      <c r="W68" s="2"/>
      <c r="Y68" s="2"/>
      <c r="AA68" s="2"/>
      <c r="AC68" s="2"/>
      <c r="AE68" s="2"/>
      <c r="AG68" s="2"/>
      <c r="AI68" s="2"/>
    </row>
  </sheetData>
  <sheetProtection/>
  <mergeCells count="77">
    <mergeCell ref="U37:W37"/>
    <mergeCell ref="AI11:AK12"/>
    <mergeCell ref="C58:D58"/>
    <mergeCell ref="C49:D49"/>
    <mergeCell ref="C54:D54"/>
    <mergeCell ref="C53:D53"/>
    <mergeCell ref="AH32:AI32"/>
    <mergeCell ref="AH33:AI33"/>
    <mergeCell ref="C56:D56"/>
    <mergeCell ref="C55:D55"/>
    <mergeCell ref="S61:S63"/>
    <mergeCell ref="E14:AE14"/>
    <mergeCell ref="E61:E63"/>
    <mergeCell ref="B61:C63"/>
    <mergeCell ref="C51:D51"/>
    <mergeCell ref="C45:D45"/>
    <mergeCell ref="C52:D52"/>
    <mergeCell ref="C57:D57"/>
    <mergeCell ref="C59:D59"/>
    <mergeCell ref="C48:D48"/>
    <mergeCell ref="B37:C37"/>
    <mergeCell ref="C50:D50"/>
    <mergeCell ref="AA5:AC5"/>
    <mergeCell ref="Y3:AD3"/>
    <mergeCell ref="S42:S44"/>
    <mergeCell ref="U42:U44"/>
    <mergeCell ref="W42:W44"/>
    <mergeCell ref="E8:AE8"/>
    <mergeCell ref="G42:G44"/>
    <mergeCell ref="E42:E44"/>
    <mergeCell ref="AA37:AE37"/>
    <mergeCell ref="S5:W5"/>
    <mergeCell ref="C46:D46"/>
    <mergeCell ref="C47:D47"/>
    <mergeCell ref="AK39:AP39"/>
    <mergeCell ref="AI3:AN3"/>
    <mergeCell ref="AI35:AK35"/>
    <mergeCell ref="AM35:AP35"/>
    <mergeCell ref="AK37:AL37"/>
    <mergeCell ref="I42:I44"/>
    <mergeCell ref="E39:AI39"/>
    <mergeCell ref="B12:C12"/>
    <mergeCell ref="E1:AM1"/>
    <mergeCell ref="AQ14:AQ15"/>
    <mergeCell ref="AN14:AO15"/>
    <mergeCell ref="AK14:AL15"/>
    <mergeCell ref="AO3:AQ3"/>
    <mergeCell ref="S3:W3"/>
    <mergeCell ref="S4:W4"/>
    <mergeCell ref="Z4:AC4"/>
    <mergeCell ref="B4:C4"/>
    <mergeCell ref="B5:C5"/>
    <mergeCell ref="E3:I3"/>
    <mergeCell ref="E4:I4"/>
    <mergeCell ref="B10:C10"/>
    <mergeCell ref="B11:C11"/>
    <mergeCell ref="B3:C3"/>
    <mergeCell ref="B35:C35"/>
    <mergeCell ref="B23:C23"/>
    <mergeCell ref="B24:C24"/>
    <mergeCell ref="L4:N4"/>
    <mergeCell ref="B29:C29"/>
    <mergeCell ref="B30:C30"/>
    <mergeCell ref="B32:C32"/>
    <mergeCell ref="B25:C25"/>
    <mergeCell ref="B15:C15"/>
    <mergeCell ref="B27:C27"/>
    <mergeCell ref="B33:C33"/>
    <mergeCell ref="E5:I5"/>
    <mergeCell ref="B17:C17"/>
    <mergeCell ref="B18:C18"/>
    <mergeCell ref="B19:C19"/>
    <mergeCell ref="B20:C20"/>
    <mergeCell ref="B28:C28"/>
    <mergeCell ref="B21:C21"/>
    <mergeCell ref="B26:C26"/>
    <mergeCell ref="B22:C22"/>
  </mergeCells>
  <printOptions horizontalCentered="1" verticalCentered="1"/>
  <pageMargins left="0" right="0" top="0" bottom="0" header="0.31" footer="0.3"/>
  <pageSetup horizontalDpi="600" verticalDpi="600" orientation="landscape" scale="70" r:id="rId3"/>
  <colBreaks count="1" manualBreakCount="1">
    <brk id="22" max="48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TTB</dc:creator>
  <cp:keywords/>
  <dc:description/>
  <cp:lastModifiedBy>Christian, Janelle</cp:lastModifiedBy>
  <cp:lastPrinted>2017-09-22T00:01:08Z</cp:lastPrinted>
  <dcterms:created xsi:type="dcterms:W3CDTF">2008-01-10T20:08:23Z</dcterms:created>
  <dcterms:modified xsi:type="dcterms:W3CDTF">2017-09-28T17:54:26Z</dcterms:modified>
  <cp:category/>
  <cp:version/>
  <cp:contentType/>
  <cp:contentStatus/>
</cp:coreProperties>
</file>